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8" yWindow="420" windowWidth="19812" windowHeight="8148"/>
  </bookViews>
  <sheets>
    <sheet name="MWT_SelCities" sheetId="1" r:id="rId1"/>
  </sheets>
  <definedNames>
    <definedName name="_xlnm.Print_Area" localSheetId="0">MWT_SelCities!$A$1:$R$207</definedName>
  </definedNames>
  <calcPr calcId="145621"/>
</workbook>
</file>

<file path=xl/calcChain.xml><?xml version="1.0" encoding="utf-8"?>
<calcChain xmlns="http://schemas.openxmlformats.org/spreadsheetml/2006/main">
  <c r="N10" i="1" l="1"/>
  <c r="L10" i="1"/>
  <c r="J10" i="1"/>
  <c r="H10" i="1"/>
  <c r="E10" i="1"/>
  <c r="F10" i="1"/>
  <c r="A163" i="1" l="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C10" i="1"/>
  <c r="M10" i="1" l="1"/>
  <c r="G10" i="1"/>
  <c r="O10" i="1"/>
  <c r="K10" i="1"/>
  <c r="I10" i="1"/>
</calcChain>
</file>

<file path=xl/comments1.xml><?xml version="1.0" encoding="utf-8"?>
<comments xmlns="http://schemas.openxmlformats.org/spreadsheetml/2006/main">
  <authors>
    <author>S Cameo</author>
  </authors>
  <commentList>
    <comment ref="B171" authorId="0">
      <text>
        <r>
          <rPr>
            <sz val="8"/>
            <color indexed="81"/>
            <rFont val="Tahoma"/>
            <family val="2"/>
          </rPr>
          <t>!SQL!"_environment":2,*
exec rptMunicipalWasteTreatmentbyCityFoot</t>
        </r>
      </text>
    </comment>
  </commentList>
</comments>
</file>

<file path=xl/sharedStrings.xml><?xml version="1.0" encoding="utf-8"?>
<sst xmlns="http://schemas.openxmlformats.org/spreadsheetml/2006/main" count="1057" uniqueCount="264">
  <si>
    <t>Environmental Indicators and Selected Time Series</t>
  </si>
  <si>
    <t>Municipal waste treatment in selected cities</t>
  </si>
  <si>
    <t>Choose a country and a city from the following drop-down list:</t>
  </si>
  <si>
    <t>Country-City</t>
  </si>
  <si>
    <t>latest year available</t>
  </si>
  <si>
    <t>Municipal waste collected</t>
  </si>
  <si>
    <t>Municipal waste landfilled</t>
  </si>
  <si>
    <t>Municipal waste incinerated</t>
  </si>
  <si>
    <t>Municipal waste recycled</t>
  </si>
  <si>
    <t>Municipal waste composted</t>
  </si>
  <si>
    <t>1000 tonnes</t>
  </si>
  <si>
    <t>%</t>
  </si>
  <si>
    <t>website: http://unstats.un.org/unsd/ENVIRONMENT/qindicators.htm</t>
  </si>
  <si>
    <t>Country</t>
  </si>
  <si>
    <t>City</t>
  </si>
  <si>
    <t>Albania</t>
  </si>
  <si>
    <t>Tirana</t>
  </si>
  <si>
    <t>...</t>
  </si>
  <si>
    <t>Durres</t>
  </si>
  <si>
    <t>Elbasan</t>
  </si>
  <si>
    <t>Shkodra</t>
  </si>
  <si>
    <t>Armenia</t>
  </si>
  <si>
    <t>Yerevan</t>
  </si>
  <si>
    <t>Vanadzor</t>
  </si>
  <si>
    <t>Gyumri</t>
  </si>
  <si>
    <t>Azerbaijan</t>
  </si>
  <si>
    <t>Baku</t>
  </si>
  <si>
    <t>Bangladesh</t>
  </si>
  <si>
    <t>Dhaka</t>
  </si>
  <si>
    <t>Belarus</t>
  </si>
  <si>
    <t>Minsk</t>
  </si>
  <si>
    <t>Benin</t>
  </si>
  <si>
    <t>Parakou</t>
  </si>
  <si>
    <t>Bhutan</t>
  </si>
  <si>
    <t>Thimphu</t>
  </si>
  <si>
    <t>Bolivia (Plurinational State of)</t>
  </si>
  <si>
    <t>La Paz</t>
  </si>
  <si>
    <t>Sucre</t>
  </si>
  <si>
    <t>Cochabamba</t>
  </si>
  <si>
    <t>Santa Cruz</t>
  </si>
  <si>
    <t>Oruro</t>
  </si>
  <si>
    <t>Potosi</t>
  </si>
  <si>
    <t>Tarija</t>
  </si>
  <si>
    <t>Trinidad</t>
  </si>
  <si>
    <t>El Alto</t>
  </si>
  <si>
    <t>Cobija</t>
  </si>
  <si>
    <t>Bosnia and Herzegovina</t>
  </si>
  <si>
    <t>Banja Luka</t>
  </si>
  <si>
    <t>Zenica</t>
  </si>
  <si>
    <t>Botswana</t>
  </si>
  <si>
    <t>Francistown</t>
  </si>
  <si>
    <t>Brazil</t>
  </si>
  <si>
    <t>Salvador</t>
  </si>
  <si>
    <t>Porto Alegre</t>
  </si>
  <si>
    <t>Rio de Janeiro</t>
  </si>
  <si>
    <t xml:space="preserve">São Paulo </t>
  </si>
  <si>
    <t>Brasília</t>
  </si>
  <si>
    <t>Burundi</t>
  </si>
  <si>
    <t>Cayenne</t>
  </si>
  <si>
    <t>Cabo Verde</t>
  </si>
  <si>
    <t>Praia</t>
  </si>
  <si>
    <t>Sao Filipe</t>
  </si>
  <si>
    <t>Santa Catarina</t>
  </si>
  <si>
    <t>S.Miguel</t>
  </si>
  <si>
    <t>Tarrafal</t>
  </si>
  <si>
    <t>Porto Novo</t>
  </si>
  <si>
    <t>Ribeira Grande</t>
  </si>
  <si>
    <t>Sao Vicente</t>
  </si>
  <si>
    <t>Sal</t>
  </si>
  <si>
    <t>Cameroon</t>
  </si>
  <si>
    <t>Douala</t>
  </si>
  <si>
    <t>Yaounde</t>
  </si>
  <si>
    <t>Central African Republic</t>
  </si>
  <si>
    <t>Bangui</t>
  </si>
  <si>
    <t>Chad</t>
  </si>
  <si>
    <t>N'Djamena</t>
  </si>
  <si>
    <t>China</t>
  </si>
  <si>
    <t>Beijing (Peking)</t>
  </si>
  <si>
    <t>Chongqing</t>
  </si>
  <si>
    <t>Shanghai</t>
  </si>
  <si>
    <t>China, Hong Kong Special Administrative Region</t>
  </si>
  <si>
    <t>Hong Kong</t>
  </si>
  <si>
    <t>China, Macao Special Administrative Region</t>
  </si>
  <si>
    <t>Macao</t>
  </si>
  <si>
    <t>Colombia</t>
  </si>
  <si>
    <t>Bogotá D.C</t>
  </si>
  <si>
    <t>Ibagué</t>
  </si>
  <si>
    <t>Valledupar</t>
  </si>
  <si>
    <t>Villavicencio</t>
  </si>
  <si>
    <t>Bucaramanga</t>
  </si>
  <si>
    <t>Neiva</t>
  </si>
  <si>
    <t>Pasto</t>
  </si>
  <si>
    <t>Tunja</t>
  </si>
  <si>
    <t>Cali</t>
  </si>
  <si>
    <t>Medellín</t>
  </si>
  <si>
    <t>Cartagena</t>
  </si>
  <si>
    <t>Barranquilla</t>
  </si>
  <si>
    <t>Pereira</t>
  </si>
  <si>
    <t>Cucuta</t>
  </si>
  <si>
    <t>Santa Marta</t>
  </si>
  <si>
    <t>Costa Rica</t>
  </si>
  <si>
    <t>San José</t>
  </si>
  <si>
    <t>Croatia</t>
  </si>
  <si>
    <t>Zagreb</t>
  </si>
  <si>
    <t>Split</t>
  </si>
  <si>
    <t>Rijeka</t>
  </si>
  <si>
    <t>Cuba</t>
  </si>
  <si>
    <t>Habana</t>
  </si>
  <si>
    <t>Camagüey</t>
  </si>
  <si>
    <t>Dominica</t>
  </si>
  <si>
    <t>Roseau</t>
  </si>
  <si>
    <t>Dominican Republic</t>
  </si>
  <si>
    <t>Distrito Nacional (Capital de la República)</t>
  </si>
  <si>
    <t>Santo  Domingo Este</t>
  </si>
  <si>
    <t>Santo  Domingo Norte</t>
  </si>
  <si>
    <t>Santo  Domingo Oeste</t>
  </si>
  <si>
    <t>Los Alcarrizos</t>
  </si>
  <si>
    <t>Ecuador</t>
  </si>
  <si>
    <t>Cuenca</t>
  </si>
  <si>
    <t>Guayaquil</t>
  </si>
  <si>
    <t>Quito</t>
  </si>
  <si>
    <t>Egypt</t>
  </si>
  <si>
    <t>Cairo</t>
  </si>
  <si>
    <t>Gambia</t>
  </si>
  <si>
    <t>Banjul</t>
  </si>
  <si>
    <t>Georgia</t>
  </si>
  <si>
    <t>Batumi</t>
  </si>
  <si>
    <t>Kutaisi</t>
  </si>
  <si>
    <t>Tbilisi</t>
  </si>
  <si>
    <t>Guatemala</t>
  </si>
  <si>
    <t>Quetzaltenango</t>
  </si>
  <si>
    <t>Huehuetenango</t>
  </si>
  <si>
    <t>Alta Verapaz</t>
  </si>
  <si>
    <t>Escuintla</t>
  </si>
  <si>
    <t>Cobán</t>
  </si>
  <si>
    <t>Guinea</t>
  </si>
  <si>
    <t>Conakry</t>
  </si>
  <si>
    <t>Guyana</t>
  </si>
  <si>
    <t>Georgetown</t>
  </si>
  <si>
    <t>India</t>
  </si>
  <si>
    <t>Delhi</t>
  </si>
  <si>
    <t>Kolkata (Calcutta)</t>
  </si>
  <si>
    <t>Mumbai (Bombay)</t>
  </si>
  <si>
    <t>Ahmadabad</t>
  </si>
  <si>
    <t>Bangalore</t>
  </si>
  <si>
    <t>Indonesia</t>
  </si>
  <si>
    <t>Surabaya</t>
  </si>
  <si>
    <t>Iraq</t>
  </si>
  <si>
    <t>Baghdad</t>
  </si>
  <si>
    <t>Mosul</t>
  </si>
  <si>
    <t>Israel</t>
  </si>
  <si>
    <t>Jerusalem</t>
  </si>
  <si>
    <t>Tel Aviv-Yafo</t>
  </si>
  <si>
    <t>Jamaica</t>
  </si>
  <si>
    <t>Kingston</t>
  </si>
  <si>
    <t>Kazakhstan</t>
  </si>
  <si>
    <t>Almaty</t>
  </si>
  <si>
    <t>Astana</t>
  </si>
  <si>
    <t>Kenya</t>
  </si>
  <si>
    <t>Nairobi</t>
  </si>
  <si>
    <t>Kyrgyzstan</t>
  </si>
  <si>
    <t>Bishkek</t>
  </si>
  <si>
    <t>Lebanon</t>
  </si>
  <si>
    <t>Beirut</t>
  </si>
  <si>
    <t>Tripoli</t>
  </si>
  <si>
    <t>Madagascar</t>
  </si>
  <si>
    <t>Antananarivo</t>
  </si>
  <si>
    <t>Fianarantsoa</t>
  </si>
  <si>
    <t>Mahajanga</t>
  </si>
  <si>
    <t>Toamasina</t>
  </si>
  <si>
    <t>Mauritius</t>
  </si>
  <si>
    <t>Port Louis</t>
  </si>
  <si>
    <t>Monaco</t>
  </si>
  <si>
    <t>Montenegro</t>
  </si>
  <si>
    <t>Podgorica</t>
  </si>
  <si>
    <t>Cetinje</t>
  </si>
  <si>
    <t>Morocco</t>
  </si>
  <si>
    <t>Rabat</t>
  </si>
  <si>
    <t>Niger</t>
  </si>
  <si>
    <t>Zinder</t>
  </si>
  <si>
    <t>Panama</t>
  </si>
  <si>
    <t>San Miguelito</t>
  </si>
  <si>
    <t>Distritos de Panamá (Capital), San Miguelito y Arraiján</t>
  </si>
  <si>
    <t>Distritos de Panamá (Capital), San Miguelito y Arraiján (200</t>
  </si>
  <si>
    <t>Panama (Distrito capital)</t>
  </si>
  <si>
    <t>Peru</t>
  </si>
  <si>
    <t>Lima</t>
  </si>
  <si>
    <t>Philippines</t>
  </si>
  <si>
    <t>Manila</t>
  </si>
  <si>
    <t>Quezon City</t>
  </si>
  <si>
    <t>Republic of Moldova</t>
  </si>
  <si>
    <t>Beltsy</t>
  </si>
  <si>
    <t>14,15</t>
  </si>
  <si>
    <t>Kishinev</t>
  </si>
  <si>
    <t>Russian Federation</t>
  </si>
  <si>
    <t>Moskva</t>
  </si>
  <si>
    <t>St. Petersburg</t>
  </si>
  <si>
    <t>Senegal</t>
  </si>
  <si>
    <t>Dakar</t>
  </si>
  <si>
    <t>Serbia</t>
  </si>
  <si>
    <t>Belgrade</t>
  </si>
  <si>
    <t>Novi Sad</t>
  </si>
  <si>
    <t>Nis</t>
  </si>
  <si>
    <t>Sri Lanka</t>
  </si>
  <si>
    <t>Dehiwala-Mount Lavinia</t>
  </si>
  <si>
    <t>Moratuwa</t>
  </si>
  <si>
    <t>Sudan</t>
  </si>
  <si>
    <t>Khartoum</t>
  </si>
  <si>
    <t>Khartoum North</t>
  </si>
  <si>
    <t>Omdurman</t>
  </si>
  <si>
    <t>Syrian Arab Republic</t>
  </si>
  <si>
    <t>Damascus</t>
  </si>
  <si>
    <t>Togo</t>
  </si>
  <si>
    <t>Lome</t>
  </si>
  <si>
    <t>Trinidad and Tobago</t>
  </si>
  <si>
    <t>Port of Spain</t>
  </si>
  <si>
    <t>Tunisia</t>
  </si>
  <si>
    <t>Tunis</t>
  </si>
  <si>
    <t>United Arab Emirates</t>
  </si>
  <si>
    <t>Abu Dhabi</t>
  </si>
  <si>
    <t>Dubai</t>
  </si>
  <si>
    <t>Zambia</t>
  </si>
  <si>
    <t>Lusaka</t>
  </si>
  <si>
    <t>Zimbabwe</t>
  </si>
  <si>
    <t>Gweru</t>
  </si>
  <si>
    <t>Harare</t>
  </si>
  <si>
    <t>Sources:</t>
  </si>
  <si>
    <t>Footnotes:</t>
  </si>
  <si>
    <t>Data include waste produced by households and industries located in the city.</t>
  </si>
  <si>
    <t>The treatment is done by simply burying it to decay in a town located 20 km from N'Djamena.</t>
  </si>
  <si>
    <t>Excluding construction waste, aluminium cans and metal-containing waste measured in cubic metres or other unit.</t>
  </si>
  <si>
    <t>The design of the incineration process is equipped with energy recovery. Thus, all incinerated waste contribute to the energy recovery process.</t>
  </si>
  <si>
    <t>Data refer to by-products produced form incineration and untreated waste transported to landfill.</t>
  </si>
  <si>
    <t>All wastes transported to the incineration plant, including those collected from households, sea and commercial and industrial activities.</t>
  </si>
  <si>
    <t>The figure is based on information obtained during the 2008 visit to Interaseo S.A. E.S.P, which performs the composting, vermicomposting and recycling techniques.</t>
  </si>
  <si>
    <t>Source: Croatian Environment Agency. Data on amount of municipal waste collected and going to recovery/disposal are probably higher than provided by the table above. Part of the municipal waste from commercial sector is reported by industrial waste collectors which don't have to report the origin of the waste. Therefore the amounts can't be allocated among regions but they are added to the national amount of municipal waste collected and managed.</t>
  </si>
  <si>
    <t>This result is due to increased sanitation process, which was verified with the corresponding source (Municipal Community Services).</t>
  </si>
  <si>
    <t>The inception of the monthly National Cleansing Exercise was perhaps responsible for the large increase in the municipal waste collected from previous year.</t>
  </si>
  <si>
    <t>Includes composting waste.</t>
  </si>
  <si>
    <t>Sorting is done manually on the dumping site and by sorting workers directly from containers before loading in trucks.</t>
  </si>
  <si>
    <t>Includes liquid waste from sewage trucks.</t>
  </si>
  <si>
    <t xml:space="preserve">Data include waste from residential, commercial and industrial activities. </t>
  </si>
  <si>
    <t xml:space="preserve">Data include waste from residential, industrial and agricultural activities. </t>
  </si>
  <si>
    <t>It refers to the waste of Greater Tunis (which includes the 4 governorates Tunis, Ariana, Benarous and Manouba). The quantities are only related to those discharged in the controlled landfill of Jabal Chekir.</t>
  </si>
  <si>
    <t>75% of waste collected is from households; The Environmental Council of Zambia's (ECZ) long term average estimates.</t>
  </si>
  <si>
    <t>Definitions &amp; Technical notes:</t>
  </si>
  <si>
    <r>
      <t>Municipal waste,</t>
    </r>
    <r>
      <rPr>
        <sz val="8"/>
        <rFont val="Arial"/>
        <family val="2"/>
      </rPr>
      <t xml:space="preserve"> collected by or on behalf of municipalities, by public or private enterprises, includes waste originating from: households, commerce and trade, small businesses, office buildings and institutions (schools, hospitals, government buildings).  It also includes bulky waste (e.g., white goods, old furniture, mattresses) and waste from selected municipal services, e.g., waste from park and garden maintenance, waste from street cleaning services (street sweepings, the content of litter containers, market cleansing waste), if managed as waste.  The definition excludes waste from municipal sewage network and treatment, municipal construction and demolition waste.</t>
    </r>
  </si>
  <si>
    <r>
      <t>Municipal waste</t>
    </r>
    <r>
      <rPr>
        <sz val="8"/>
        <rFont val="Arial"/>
        <family val="2"/>
      </rPr>
      <t xml:space="preserve"> </t>
    </r>
    <r>
      <rPr>
        <b/>
        <sz val="8"/>
        <rFont val="Arial"/>
        <family val="2"/>
      </rPr>
      <t xml:space="preserve">collected </t>
    </r>
    <r>
      <rPr>
        <sz val="8"/>
        <rFont val="Arial"/>
        <family val="2"/>
      </rPr>
      <t xml:space="preserve">refers to waste collected by or on behalf of municipalities, as well as municipal waste collected by the private sector. It includes mixed waste, and fractions collected separately for recovery operations (through door-to-door collection and/or through voluntary deposits). </t>
    </r>
  </si>
  <si>
    <r>
      <t xml:space="preserve">Landfilling </t>
    </r>
    <r>
      <rPr>
        <sz val="8"/>
        <rFont val="Arial"/>
        <family val="2"/>
      </rPr>
      <t xml:space="preserve">is final placement of waste into or onto the land in a controlled or uncontrolled way. The definition covers both landfilling in internal sites (i.e., where a generator of waste is carrying out its own waste disposal at the place of generation) and in external sites.  </t>
    </r>
  </si>
  <si>
    <r>
      <t>Municipal waste landfilled</t>
    </r>
    <r>
      <rPr>
        <sz val="8"/>
        <rFont val="Arial"/>
        <family val="2"/>
      </rPr>
      <t xml:space="preserve"> includes all amounts going to landfill, either directly, or after sorting and/or treatment, as well as residues from recovery and disposal operations going to landfill. The definition covers both landfill in internal sites (i.e. where a generator of waste is carrying out its own waste disposal at the place of generation) and in external sites. </t>
    </r>
  </si>
  <si>
    <r>
      <t>Incineration</t>
    </r>
    <r>
      <rPr>
        <sz val="8"/>
        <rFont val="Arial"/>
        <family val="2"/>
      </rPr>
      <t xml:space="preserve"> is the controlled combustion of waste with or without energy recovery. </t>
    </r>
  </si>
  <si>
    <r>
      <t>Recycling</t>
    </r>
    <r>
      <rPr>
        <sz val="8"/>
        <rFont val="Arial"/>
        <family val="2"/>
      </rPr>
      <t xml:space="preserve"> is defined as 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r>
  </si>
  <si>
    <r>
      <t xml:space="preserve">Composting </t>
    </r>
    <r>
      <rPr>
        <sz val="8"/>
        <rFont val="Arial"/>
        <family val="2"/>
      </rPr>
      <t>is a biological process that submits biodegradable waste to anaerobic or aerobic decomposition, and that results in a product that is recovered and can be used to increase soil fertility.</t>
    </r>
  </si>
  <si>
    <t>The sum of the different types of waste disposal may be greater than the total amount of municipal waste collected, as these facilities may be used for other types of waste, or because of double counting due to the landfilling of the residues of incineration, or to the incineration of residues from composting.</t>
  </si>
  <si>
    <t>Data Quality:</t>
  </si>
  <si>
    <t xml:space="preserve">Data on municipal waste collected are usually gathered through surveys of municipalities, which are responsible for waste collection and disposal, or from transport companies that collect waste and transport it to a disposal site. Such surveys deliver fairly reliable data. However, the figures only cover waste collected by or on behalf of municipalities. Therefore: 
- Amounts of waste will vary, depending on the extent that municipal waste collection covers small industries and the services sector. 
- Waste collected by the informal sector, waste generated in areas not covered by the municipal waste collection system or illegally dumped waste are not included. 
Caution is therefore advised when comparing countries. </t>
  </si>
  <si>
    <r>
      <t xml:space="preserve">Date of Release: </t>
    </r>
    <r>
      <rPr>
        <sz val="10"/>
        <rFont val="Arial"/>
        <family val="2"/>
      </rPr>
      <t>November 2016</t>
    </r>
  </si>
  <si>
    <t>Albania: Tirana</t>
  </si>
  <si>
    <t>Waste produced per person can amount to 1 kg/person/day or more.</t>
  </si>
  <si>
    <t>Units of measure: thousands m³. Before 2007, the figure is estimated based on 1 cubic meter per capita.</t>
  </si>
  <si>
    <t>Units of measure: thousands m³. After 2007, the figure is estimated based on 2 cubic meters per capita and 4 cubic meters per capita in private sector.</t>
  </si>
  <si>
    <t>Data of the Federal water resources Agency on the volume of solid municipal waste generated.</t>
  </si>
  <si>
    <t>Data include waste from residential and commercial activities, as well as some industrial and agricultural activities.</t>
  </si>
  <si>
    <r>
      <rPr>
        <sz val="8"/>
        <rFont val="Arial"/>
        <family val="2"/>
      </rPr>
      <t xml:space="preserve">Data collected from the UNSD/UNEP biennial Questionnaires on Environment Statistics, Waste section. </t>
    </r>
    <r>
      <rPr>
        <u/>
        <sz val="8"/>
        <color theme="10"/>
        <rFont val="Arial"/>
        <family val="2"/>
      </rPr>
      <t xml:space="preserve">
</t>
    </r>
    <r>
      <rPr>
        <sz val="8"/>
        <rFont val="Arial"/>
        <family val="2"/>
      </rPr>
      <t>Questionnaires available at:</t>
    </r>
    <r>
      <rPr>
        <u/>
        <sz val="8"/>
        <color theme="10"/>
        <rFont val="Arial"/>
        <family val="2"/>
      </rPr>
      <t xml:space="preserve"> http://unstats.un.org/unsd/environment/questionnaire.htm</t>
    </r>
    <r>
      <rPr>
        <sz val="8"/>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</si>
</sst>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 ###\ ###\ ##0.0"/>
  </numFmts>
  <fonts count="27" x14ac:knownFonts="1">
    <font>
      <sz val="10"/>
      <name val="Arial"/>
      <family val="2"/>
    </font>
    <font>
      <sz val="10"/>
      <name val="Arial"/>
      <family val="2"/>
    </font>
    <font>
      <i/>
      <vertAlign val="superscript"/>
      <sz val="8"/>
      <name val="Arial"/>
      <family val="2"/>
    </font>
    <font>
      <sz val="8"/>
      <name val="Arial"/>
      <family val="2"/>
    </font>
    <font>
      <sz val="10"/>
      <color theme="0"/>
      <name val="Arial"/>
      <family val="2"/>
    </font>
    <font>
      <b/>
      <sz val="15"/>
      <name val="Arial"/>
      <family val="2"/>
    </font>
    <font>
      <i/>
      <sz val="8"/>
      <name val="Arial"/>
      <family val="2"/>
    </font>
    <font>
      <b/>
      <sz val="10"/>
      <name val="Arial"/>
      <family val="2"/>
    </font>
    <font>
      <b/>
      <sz val="10"/>
      <color indexed="12"/>
      <name val="Arial"/>
      <family val="2"/>
    </font>
    <font>
      <b/>
      <sz val="9"/>
      <name val="Arial"/>
      <family val="2"/>
    </font>
    <font>
      <i/>
      <sz val="7"/>
      <name val="Arial"/>
      <family val="2"/>
    </font>
    <font>
      <b/>
      <sz val="8"/>
      <name val="Arial"/>
      <family val="2"/>
    </font>
    <font>
      <b/>
      <i/>
      <vertAlign val="superscript"/>
      <sz val="8"/>
      <name val="Arial"/>
      <family val="2"/>
    </font>
    <font>
      <b/>
      <i/>
      <sz val="8"/>
      <name val="Arial"/>
      <family val="2"/>
    </font>
    <font>
      <i/>
      <vertAlign val="superscript"/>
      <sz val="10"/>
      <name val="Arial"/>
      <family val="2"/>
    </font>
    <font>
      <i/>
      <sz val="10"/>
      <name val="Arial"/>
      <family val="2"/>
    </font>
    <font>
      <i/>
      <sz val="8"/>
      <color indexed="55"/>
      <name val="Arial"/>
      <family val="2"/>
    </font>
    <font>
      <sz val="10"/>
      <color indexed="9"/>
      <name val="Arial"/>
      <family val="2"/>
    </font>
    <font>
      <sz val="8"/>
      <color theme="0"/>
      <name val="Arial"/>
      <family val="2"/>
    </font>
    <font>
      <b/>
      <i/>
      <u/>
      <sz val="9"/>
      <name val="Arial"/>
      <family val="2"/>
    </font>
    <font>
      <u/>
      <sz val="10"/>
      <color theme="10"/>
      <name val="Arial"/>
      <family val="2"/>
    </font>
    <font>
      <u/>
      <sz val="8"/>
      <color theme="10"/>
      <name val="Arial"/>
      <family val="2"/>
    </font>
    <font>
      <b/>
      <u/>
      <sz val="9"/>
      <name val="Arial"/>
      <family val="2"/>
    </font>
    <font>
      <b/>
      <i/>
      <sz val="9"/>
      <name val="Arial"/>
      <family val="2"/>
    </font>
    <font>
      <sz val="8"/>
      <color indexed="81"/>
      <name val="Tahoma"/>
      <family val="2"/>
    </font>
    <font>
      <sz val="10"/>
      <color rgb="FFFF0000"/>
      <name val="Arial"/>
      <family val="2"/>
    </font>
    <font>
      <sz val="10"/>
      <color theme="0" tint="-0.34998626667073579"/>
      <name val="Arial"/>
      <family val="2"/>
    </font>
  </fonts>
  <fills count="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rgb="FFFFFFCC"/>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0" fillId="0" borderId="0" applyNumberFormat="0" applyFill="0" applyBorder="0" applyAlignment="0" applyProtection="0"/>
  </cellStyleXfs>
  <cellXfs count="184">
    <xf numFmtId="0" fontId="0" fillId="0" borderId="0" xfId="0"/>
    <xf numFmtId="0" fontId="0" fillId="2" borderId="0" xfId="0" applyFill="1" applyProtection="1">
      <protection locked="0"/>
    </xf>
    <xf numFmtId="1" fontId="1" fillId="2" borderId="0" xfId="0" applyNumberFormat="1" applyFont="1" applyFill="1" applyProtection="1">
      <protection locked="0"/>
    </xf>
    <xf numFmtId="0" fontId="1" fillId="2" borderId="0" xfId="0" applyFont="1" applyFill="1" applyProtection="1">
      <protection locked="0"/>
    </xf>
    <xf numFmtId="0" fontId="2" fillId="2" borderId="0" xfId="0" applyFont="1" applyFill="1" applyAlignment="1" applyProtection="1">
      <alignment horizontal="left"/>
      <protection locked="0"/>
    </xf>
    <xf numFmtId="1" fontId="1" fillId="2" borderId="0" xfId="0" applyNumberFormat="1" applyFont="1" applyFill="1" applyAlignment="1" applyProtection="1">
      <alignment horizontal="right"/>
      <protection locked="0"/>
    </xf>
    <xf numFmtId="164" fontId="1" fillId="2" borderId="0" xfId="0" applyNumberFormat="1" applyFont="1" applyFill="1" applyAlignment="1" applyProtection="1">
      <alignment horizontal="right"/>
      <protection locked="0"/>
    </xf>
    <xf numFmtId="0" fontId="3" fillId="2" borderId="0" xfId="0" applyFont="1" applyFill="1" applyAlignment="1" applyProtection="1">
      <alignment horizontal="right"/>
      <protection locked="0"/>
    </xf>
    <xf numFmtId="0" fontId="1" fillId="2" borderId="0" xfId="0" applyFont="1" applyFill="1" applyAlignment="1" applyProtection="1">
      <alignment horizontal="right"/>
      <protection locked="0"/>
    </xf>
    <xf numFmtId="0" fontId="4" fillId="0" borderId="0" xfId="0" applyFont="1" applyFill="1" applyProtection="1">
      <protection hidden="1"/>
    </xf>
    <xf numFmtId="0" fontId="4" fillId="0" borderId="0" xfId="0" applyFont="1" applyProtection="1">
      <protection hidden="1"/>
    </xf>
    <xf numFmtId="0" fontId="4" fillId="0" borderId="0" xfId="0" applyFont="1" applyProtection="1">
      <protection locked="0"/>
    </xf>
    <xf numFmtId="0" fontId="0" fillId="0" borderId="0" xfId="0" applyProtection="1">
      <protection locked="0"/>
    </xf>
    <xf numFmtId="0" fontId="5" fillId="2" borderId="0" xfId="0" applyFont="1" applyFill="1" applyAlignment="1" applyProtection="1">
      <alignment horizontal="left"/>
      <protection locked="0"/>
    </xf>
    <xf numFmtId="1" fontId="3" fillId="2" borderId="0" xfId="0" applyNumberFormat="1" applyFont="1" applyFill="1" applyAlignment="1" applyProtection="1">
      <alignment horizontal="left"/>
      <protection locked="0"/>
    </xf>
    <xf numFmtId="0" fontId="6" fillId="2" borderId="0" xfId="0" applyFont="1" applyFill="1" applyAlignment="1" applyProtection="1">
      <alignment horizontal="left"/>
      <protection locked="0"/>
    </xf>
    <xf numFmtId="0" fontId="3" fillId="2" borderId="0" xfId="0" applyFont="1" applyFill="1" applyProtection="1">
      <protection locked="0"/>
    </xf>
    <xf numFmtId="0" fontId="4" fillId="0" borderId="0" xfId="0" applyFont="1" applyFill="1" applyProtection="1">
      <protection locked="0"/>
    </xf>
    <xf numFmtId="0" fontId="1" fillId="0" borderId="0" xfId="0" applyFont="1" applyFill="1" applyProtection="1">
      <protection locked="0"/>
    </xf>
    <xf numFmtId="0" fontId="7" fillId="2" borderId="0" xfId="0" applyFont="1" applyFill="1" applyProtection="1">
      <protection locked="0"/>
    </xf>
    <xf numFmtId="0" fontId="6" fillId="2" borderId="0" xfId="0" applyFont="1" applyFill="1" applyAlignment="1" applyProtection="1">
      <alignment horizontal="right"/>
      <protection locked="0"/>
    </xf>
    <xf numFmtId="0" fontId="1" fillId="0" borderId="0" xfId="0" applyFont="1" applyProtection="1">
      <protection locked="0"/>
    </xf>
    <xf numFmtId="0" fontId="8" fillId="2" borderId="0" xfId="0" applyFont="1" applyFill="1" applyProtection="1">
      <protection locked="0"/>
    </xf>
    <xf numFmtId="1" fontId="10" fillId="4" borderId="6" xfId="0" applyNumberFormat="1" applyFont="1" applyFill="1" applyBorder="1" applyAlignment="1" applyProtection="1">
      <alignment horizontal="right" vertical="center" wrapText="1"/>
      <protection hidden="1"/>
    </xf>
    <xf numFmtId="0" fontId="11" fillId="4" borderId="5" xfId="0" applyFont="1" applyFill="1" applyBorder="1" applyAlignment="1" applyProtection="1">
      <alignment horizontal="right" vertical="center" wrapText="1"/>
      <protection hidden="1"/>
    </xf>
    <xf numFmtId="0" fontId="12" fillId="4" borderId="5" xfId="0" applyFont="1" applyFill="1" applyBorder="1" applyAlignment="1" applyProtection="1">
      <alignment horizontal="left" vertical="center" wrapText="1"/>
      <protection hidden="1"/>
    </xf>
    <xf numFmtId="1" fontId="11" fillId="4" borderId="5" xfId="0" applyNumberFormat="1" applyFont="1" applyFill="1" applyBorder="1" applyAlignment="1" applyProtection="1">
      <alignment horizontal="right" vertical="center" wrapText="1"/>
      <protection locked="0"/>
    </xf>
    <xf numFmtId="0" fontId="12" fillId="4" borderId="5" xfId="0" applyFont="1" applyFill="1" applyBorder="1" applyAlignment="1" applyProtection="1">
      <alignment horizontal="left" vertical="center" wrapText="1"/>
      <protection locked="0"/>
    </xf>
    <xf numFmtId="164" fontId="11" fillId="4" borderId="5" xfId="0" applyNumberFormat="1" applyFont="1" applyFill="1" applyBorder="1" applyAlignment="1" applyProtection="1">
      <alignment horizontal="right" vertical="center" wrapText="1"/>
      <protection locked="0"/>
    </xf>
    <xf numFmtId="0" fontId="13" fillId="4" borderId="5" xfId="0" applyFont="1" applyFill="1" applyBorder="1" applyAlignment="1" applyProtection="1">
      <alignment horizontal="right" vertical="center" wrapText="1"/>
      <protection locked="0"/>
    </xf>
    <xf numFmtId="0" fontId="13" fillId="4" borderId="7" xfId="0" applyFont="1" applyFill="1" applyBorder="1" applyAlignment="1" applyProtection="1">
      <alignment horizontal="right" vertical="center" wrapText="1"/>
      <protection hidden="1"/>
    </xf>
    <xf numFmtId="0" fontId="9" fillId="5" borderId="8" xfId="0" applyFont="1" applyFill="1" applyBorder="1" applyAlignment="1" applyProtection="1">
      <alignment horizontal="center" vertical="center"/>
      <protection hidden="1"/>
    </xf>
    <xf numFmtId="0" fontId="9" fillId="5" borderId="2" xfId="0" applyFont="1" applyFill="1" applyBorder="1" applyAlignment="1" applyProtection="1">
      <alignment horizontal="center" vertical="center"/>
      <protection hidden="1"/>
    </xf>
    <xf numFmtId="1" fontId="3" fillId="5" borderId="2" xfId="0" applyNumberFormat="1" applyFont="1" applyFill="1" applyBorder="1" applyAlignment="1" applyProtection="1">
      <alignment horizontal="center" vertical="center" wrapText="1"/>
      <protection hidden="1"/>
    </xf>
    <xf numFmtId="0" fontId="10" fillId="5" borderId="9" xfId="0" applyFont="1" applyFill="1" applyBorder="1" applyAlignment="1" applyProtection="1">
      <alignment horizontal="right" vertical="center" wrapText="1"/>
      <protection hidden="1"/>
    </xf>
    <xf numFmtId="0" fontId="2" fillId="5" borderId="9" xfId="0" applyFont="1" applyFill="1" applyBorder="1" applyAlignment="1" applyProtection="1">
      <alignment horizontal="left" vertical="center" wrapText="1"/>
      <protection hidden="1"/>
    </xf>
    <xf numFmtId="1" fontId="10" fillId="5" borderId="0" xfId="0" applyNumberFormat="1" applyFont="1" applyFill="1" applyAlignment="1" applyProtection="1">
      <alignment horizontal="right" vertical="center" wrapText="1"/>
      <protection locked="0"/>
    </xf>
    <xf numFmtId="0" fontId="2" fillId="5" borderId="0" xfId="0" applyFont="1" applyFill="1" applyAlignment="1" applyProtection="1">
      <alignment horizontal="left" vertical="center" wrapText="1"/>
      <protection locked="0"/>
    </xf>
    <xf numFmtId="164" fontId="10" fillId="5" borderId="0" xfId="0" applyNumberFormat="1" applyFont="1" applyFill="1" applyAlignment="1" applyProtection="1">
      <alignment horizontal="right" vertical="center" wrapText="1"/>
      <protection locked="0"/>
    </xf>
    <xf numFmtId="0" fontId="6" fillId="5" borderId="0" xfId="0" applyFont="1" applyFill="1" applyAlignment="1" applyProtection="1">
      <alignment horizontal="right" vertical="center" wrapText="1"/>
      <protection locked="0"/>
    </xf>
    <xf numFmtId="0" fontId="6" fillId="5" borderId="10" xfId="0" applyFont="1" applyFill="1" applyBorder="1" applyAlignment="1" applyProtection="1">
      <alignment horizontal="right" vertical="center" wrapText="1"/>
      <protection hidden="1"/>
    </xf>
    <xf numFmtId="1" fontId="1" fillId="0" borderId="2" xfId="0" applyNumberFormat="1" applyFont="1" applyFill="1" applyBorder="1" applyAlignment="1" applyProtection="1">
      <alignment horizontal="right"/>
      <protection hidden="1"/>
    </xf>
    <xf numFmtId="164" fontId="1" fillId="0" borderId="2" xfId="0" applyNumberFormat="1" applyFont="1" applyFill="1" applyBorder="1" applyAlignment="1" applyProtection="1">
      <alignment horizontal="right"/>
      <protection hidden="1"/>
    </xf>
    <xf numFmtId="0" fontId="14" fillId="0" borderId="2" xfId="0" applyFont="1" applyFill="1" applyBorder="1" applyAlignment="1" applyProtection="1">
      <alignment horizontal="left"/>
      <protection hidden="1"/>
    </xf>
    <xf numFmtId="0" fontId="14" fillId="0" borderId="2" xfId="0" applyFont="1" applyBorder="1" applyAlignment="1" applyProtection="1">
      <alignment horizontal="left"/>
      <protection hidden="1"/>
    </xf>
    <xf numFmtId="164" fontId="1" fillId="0" borderId="2" xfId="0" applyNumberFormat="1" applyFont="1" applyBorder="1" applyAlignment="1" applyProtection="1">
      <alignment horizontal="right"/>
      <protection hidden="1"/>
    </xf>
    <xf numFmtId="0" fontId="14" fillId="0" borderId="11" xfId="0" applyNumberFormat="1" applyFont="1" applyBorder="1" applyAlignment="1" applyProtection="1">
      <alignment horizontal="left"/>
      <protection hidden="1"/>
    </xf>
    <xf numFmtId="1" fontId="3" fillId="5" borderId="14" xfId="0" applyNumberFormat="1" applyFont="1" applyFill="1" applyBorder="1" applyAlignment="1" applyProtection="1">
      <alignment horizontal="left"/>
      <protection hidden="1"/>
    </xf>
    <xf numFmtId="0" fontId="2" fillId="5" borderId="14" xfId="0" applyFont="1" applyFill="1" applyBorder="1" applyAlignment="1" applyProtection="1">
      <alignment horizontal="left"/>
      <protection hidden="1"/>
    </xf>
    <xf numFmtId="0" fontId="6" fillId="5" borderId="14" xfId="0" applyFont="1" applyFill="1" applyBorder="1" applyAlignment="1" applyProtection="1">
      <alignment horizontal="left"/>
      <protection hidden="1"/>
    </xf>
    <xf numFmtId="0" fontId="6" fillId="5" borderId="14" xfId="0" applyFont="1" applyFill="1" applyBorder="1" applyAlignment="1" applyProtection="1">
      <alignment horizontal="right"/>
      <protection hidden="1"/>
    </xf>
    <xf numFmtId="0" fontId="15" fillId="5" borderId="14" xfId="0" applyFont="1" applyFill="1" applyBorder="1" applyProtection="1">
      <protection hidden="1"/>
    </xf>
    <xf numFmtId="49" fontId="3" fillId="5" borderId="14" xfId="0" applyNumberFormat="1" applyFont="1" applyFill="1" applyBorder="1" applyAlignment="1" applyProtection="1">
      <alignment horizontal="center"/>
      <protection hidden="1"/>
    </xf>
    <xf numFmtId="49" fontId="3" fillId="5" borderId="15" xfId="0" applyNumberFormat="1" applyFont="1" applyFill="1" applyBorder="1" applyAlignment="1" applyProtection="1">
      <alignment horizontal="center"/>
      <protection hidden="1"/>
    </xf>
    <xf numFmtId="0" fontId="15" fillId="2" borderId="0" xfId="0" applyFont="1" applyFill="1" applyProtection="1">
      <protection locked="0"/>
    </xf>
    <xf numFmtId="49" fontId="3" fillId="2" borderId="0" xfId="0" applyNumberFormat="1" applyFont="1" applyFill="1" applyAlignment="1" applyProtection="1">
      <alignment horizontal="center"/>
      <protection locked="0"/>
    </xf>
    <xf numFmtId="0" fontId="16" fillId="2" borderId="0" xfId="0" applyFont="1" applyFill="1" applyAlignment="1" applyProtection="1">
      <alignment horizontal="right"/>
      <protection locked="0"/>
    </xf>
    <xf numFmtId="0" fontId="2" fillId="0" borderId="0" xfId="0" applyFont="1" applyAlignment="1" applyProtection="1">
      <alignment horizontal="left"/>
      <protection locked="0"/>
    </xf>
    <xf numFmtId="0" fontId="3" fillId="0" borderId="0" xfId="0" applyFont="1" applyProtection="1">
      <protection locked="0"/>
    </xf>
    <xf numFmtId="0" fontId="1" fillId="0" borderId="0" xfId="0" applyFont="1" applyAlignment="1" applyProtection="1">
      <alignment horizontal="right"/>
      <protection locked="0"/>
    </xf>
    <xf numFmtId="1" fontId="1" fillId="0" borderId="0" xfId="0" applyNumberFormat="1" applyFont="1" applyProtection="1">
      <protection locked="0"/>
    </xf>
    <xf numFmtId="1" fontId="1" fillId="0" borderId="0" xfId="0" applyNumberFormat="1" applyFont="1" applyFill="1" applyAlignment="1" applyProtection="1">
      <alignment horizontal="right"/>
      <protection locked="0"/>
    </xf>
    <xf numFmtId="164" fontId="1" fillId="0" borderId="0" xfId="0" applyNumberFormat="1" applyFont="1" applyAlignment="1" applyProtection="1">
      <alignment horizontal="right"/>
      <protection locked="0"/>
    </xf>
    <xf numFmtId="1" fontId="1" fillId="0" borderId="0" xfId="0" applyNumberFormat="1" applyFont="1" applyAlignment="1" applyProtection="1">
      <alignment horizontal="right"/>
      <protection locked="0"/>
    </xf>
    <xf numFmtId="0" fontId="3" fillId="0" borderId="0" xfId="0" applyFont="1" applyAlignment="1" applyProtection="1">
      <alignment horizontal="right"/>
      <protection locked="0"/>
    </xf>
    <xf numFmtId="0" fontId="0" fillId="4" borderId="0" xfId="0" applyFill="1" applyProtection="1">
      <protection locked="0"/>
    </xf>
    <xf numFmtId="0" fontId="9" fillId="4" borderId="0" xfId="0" applyFont="1" applyFill="1" applyAlignment="1" applyProtection="1">
      <alignment horizontal="left" vertical="center"/>
      <protection locked="0"/>
    </xf>
    <xf numFmtId="1" fontId="10" fillId="4" borderId="0" xfId="0" applyNumberFormat="1" applyFont="1" applyFill="1" applyAlignment="1" applyProtection="1">
      <alignment horizontal="right" vertical="center" wrapText="1"/>
      <protection locked="0"/>
    </xf>
    <xf numFmtId="0" fontId="11" fillId="4" borderId="0" xfId="0" applyFont="1" applyFill="1" applyBorder="1" applyAlignment="1" applyProtection="1">
      <alignment horizontal="right" vertical="center" wrapText="1"/>
      <protection locked="0"/>
    </xf>
    <xf numFmtId="0" fontId="12" fillId="4" borderId="0" xfId="0" applyFont="1" applyFill="1" applyAlignment="1" applyProtection="1">
      <alignment horizontal="left" vertical="center" wrapText="1"/>
      <protection locked="0"/>
    </xf>
    <xf numFmtId="1" fontId="11" fillId="4" borderId="0" xfId="0" applyNumberFormat="1" applyFont="1" applyFill="1" applyAlignment="1" applyProtection="1">
      <alignment horizontal="right" vertical="center" wrapText="1"/>
      <protection locked="0"/>
    </xf>
    <xf numFmtId="164" fontId="11" fillId="4" borderId="0" xfId="0" applyNumberFormat="1" applyFont="1" applyFill="1" applyAlignment="1" applyProtection="1">
      <alignment horizontal="right" vertical="center" wrapText="1"/>
      <protection locked="0"/>
    </xf>
    <xf numFmtId="0" fontId="13" fillId="4" borderId="0" xfId="0" applyFont="1" applyFill="1" applyAlignment="1" applyProtection="1">
      <alignment horizontal="right" vertical="center" wrapText="1"/>
      <protection locked="0"/>
    </xf>
    <xf numFmtId="0" fontId="0" fillId="5" borderId="0" xfId="0" applyFill="1" applyProtection="1">
      <protection locked="0"/>
    </xf>
    <xf numFmtId="0" fontId="9" fillId="5" borderId="0" xfId="0" applyFont="1" applyFill="1" applyAlignment="1" applyProtection="1">
      <alignment horizontal="center" vertical="center"/>
      <protection locked="0"/>
    </xf>
    <xf numFmtId="1" fontId="3" fillId="5" borderId="0" xfId="0" applyNumberFormat="1" applyFont="1" applyFill="1" applyAlignment="1" applyProtection="1">
      <alignment horizontal="center" vertical="center" wrapText="1"/>
      <protection locked="0"/>
    </xf>
    <xf numFmtId="0" fontId="10" fillId="5" borderId="0" xfId="0" applyFont="1" applyFill="1" applyAlignment="1" applyProtection="1">
      <alignment horizontal="right" vertical="center" wrapText="1"/>
      <protection locked="0"/>
    </xf>
    <xf numFmtId="0" fontId="17" fillId="0" borderId="0" xfId="0" applyFont="1" applyAlignment="1" applyProtection="1">
      <alignment shrinkToFit="1"/>
      <protection hidden="1"/>
    </xf>
    <xf numFmtId="0" fontId="1" fillId="6" borderId="0" xfId="0" applyFont="1" applyFill="1" applyAlignment="1" applyProtection="1">
      <alignment horizontal="right" vertical="center"/>
      <protection locked="0"/>
    </xf>
    <xf numFmtId="0" fontId="3" fillId="6" borderId="0" xfId="0" applyFont="1" applyFill="1" applyAlignment="1" applyProtection="1">
      <alignment vertical="center" wrapText="1"/>
      <protection locked="0"/>
    </xf>
    <xf numFmtId="1" fontId="3" fillId="6" borderId="0" xfId="0" applyNumberFormat="1" applyFont="1" applyFill="1" applyAlignment="1" applyProtection="1">
      <alignment vertical="center"/>
      <protection locked="0"/>
    </xf>
    <xf numFmtId="165" fontId="3" fillId="6" borderId="0" xfId="0" applyNumberFormat="1" applyFont="1" applyFill="1" applyAlignment="1" applyProtection="1">
      <alignment horizontal="right" vertical="center"/>
      <protection locked="0"/>
    </xf>
    <xf numFmtId="0" fontId="2" fillId="6" borderId="0" xfId="0" applyFont="1" applyFill="1" applyAlignment="1" applyProtection="1">
      <alignment horizontal="left" vertical="center"/>
      <protection locked="0"/>
    </xf>
    <xf numFmtId="164" fontId="3" fillId="6" borderId="0" xfId="0" applyNumberFormat="1" applyFont="1" applyFill="1" applyAlignment="1" applyProtection="1">
      <alignment horizontal="right" vertical="center"/>
      <protection locked="0"/>
    </xf>
    <xf numFmtId="0" fontId="18" fillId="0" borderId="0" xfId="0" applyFont="1" applyFill="1" applyAlignment="1" applyProtection="1">
      <alignment vertical="center" wrapText="1"/>
      <protection locked="0"/>
    </xf>
    <xf numFmtId="0" fontId="4" fillId="0" borderId="0" xfId="0" applyFont="1" applyAlignment="1" applyProtection="1">
      <alignment vertical="center"/>
      <protection hidden="1"/>
    </xf>
    <xf numFmtId="0" fontId="4" fillId="0" borderId="0" xfId="0" applyFont="1" applyAlignment="1" applyProtection="1">
      <alignment vertical="center"/>
      <protection locked="0"/>
    </xf>
    <xf numFmtId="0" fontId="0" fillId="0" borderId="0" xfId="0" applyAlignment="1" applyProtection="1">
      <alignment vertical="center"/>
      <protection locked="0"/>
    </xf>
    <xf numFmtId="1" fontId="3" fillId="6" borderId="0" xfId="0" applyNumberFormat="1" applyFont="1" applyFill="1" applyAlignment="1" applyProtection="1">
      <alignment horizontal="right" vertical="center"/>
      <protection locked="0"/>
    </xf>
    <xf numFmtId="0" fontId="3" fillId="0" borderId="0" xfId="0" applyFont="1" applyAlignment="1" applyProtection="1">
      <alignment vertical="center" wrapText="1"/>
      <protection locked="0"/>
    </xf>
    <xf numFmtId="1" fontId="3" fillId="0" borderId="0" xfId="0" applyNumberFormat="1" applyFont="1" applyAlignment="1" applyProtection="1">
      <alignment vertical="center"/>
      <protection locked="0"/>
    </xf>
    <xf numFmtId="165" fontId="3" fillId="0" borderId="0" xfId="0" applyNumberFormat="1" applyFont="1" applyAlignment="1" applyProtection="1">
      <alignment horizontal="right" vertical="center"/>
      <protection locked="0"/>
    </xf>
    <xf numFmtId="0" fontId="2" fillId="0" borderId="0" xfId="0" applyFont="1" applyAlignment="1" applyProtection="1">
      <alignment horizontal="left" vertical="center"/>
      <protection locked="0"/>
    </xf>
    <xf numFmtId="164" fontId="3" fillId="0" borderId="0" xfId="0" applyNumberFormat="1" applyFont="1" applyAlignment="1" applyProtection="1">
      <alignment horizontal="right" vertical="center"/>
      <protection locked="0"/>
    </xf>
    <xf numFmtId="0" fontId="0" fillId="0" borderId="0" xfId="0" applyFill="1" applyAlignment="1" applyProtection="1">
      <alignment vertical="center"/>
      <protection locked="0"/>
    </xf>
    <xf numFmtId="0" fontId="3" fillId="0" borderId="0" xfId="0" applyFont="1" applyFill="1" applyAlignment="1" applyProtection="1">
      <alignment vertical="center" wrapText="1"/>
      <protection locked="0"/>
    </xf>
    <xf numFmtId="1" fontId="3" fillId="0" borderId="0" xfId="0" applyNumberFormat="1" applyFont="1" applyFill="1" applyAlignment="1" applyProtection="1">
      <alignment vertical="center"/>
      <protection locked="0"/>
    </xf>
    <xf numFmtId="165" fontId="3" fillId="0" borderId="0" xfId="0" applyNumberFormat="1" applyFont="1" applyFill="1" applyAlignment="1" applyProtection="1">
      <alignment horizontal="right" vertical="center"/>
      <protection locked="0"/>
    </xf>
    <xf numFmtId="0" fontId="2" fillId="0" borderId="0" xfId="0" applyFont="1" applyFill="1" applyAlignment="1" applyProtection="1">
      <alignment horizontal="left" vertical="center"/>
      <protection locked="0"/>
    </xf>
    <xf numFmtId="164" fontId="3" fillId="0" borderId="0" xfId="0" applyNumberFormat="1" applyFont="1" applyFill="1" applyAlignment="1" applyProtection="1">
      <alignment horizontal="right" vertical="center"/>
      <protection locked="0"/>
    </xf>
    <xf numFmtId="0" fontId="0" fillId="5" borderId="0" xfId="0" applyFill="1" applyAlignment="1" applyProtection="1">
      <alignment vertical="center"/>
      <protection locked="0"/>
    </xf>
    <xf numFmtId="0" fontId="3" fillId="5" borderId="0" xfId="0" applyFont="1" applyFill="1" applyAlignment="1" applyProtection="1">
      <alignment vertical="center" wrapText="1"/>
      <protection locked="0"/>
    </xf>
    <xf numFmtId="1" fontId="3" fillId="5" borderId="0" xfId="0" applyNumberFormat="1" applyFont="1" applyFill="1" applyAlignment="1" applyProtection="1">
      <alignment vertical="center"/>
      <protection locked="0"/>
    </xf>
    <xf numFmtId="165" fontId="3" fillId="5" borderId="0" xfId="0" applyNumberFormat="1" applyFont="1" applyFill="1" applyAlignment="1" applyProtection="1">
      <alignment horizontal="right" vertical="center"/>
      <protection locked="0"/>
    </xf>
    <xf numFmtId="0" fontId="2" fillId="5" borderId="0" xfId="0" applyFont="1" applyFill="1" applyAlignment="1" applyProtection="1">
      <alignment horizontal="left" vertical="center"/>
      <protection locked="0"/>
    </xf>
    <xf numFmtId="164" fontId="3" fillId="5" borderId="0" xfId="0" applyNumberFormat="1" applyFont="1" applyFill="1" applyAlignment="1" applyProtection="1">
      <alignment horizontal="right" vertical="center"/>
      <protection locked="0"/>
    </xf>
    <xf numFmtId="0" fontId="3" fillId="5" borderId="0" xfId="0" applyFont="1" applyFill="1" applyAlignment="1" applyProtection="1">
      <alignment horizontal="right" vertical="center"/>
      <protection locked="0"/>
    </xf>
    <xf numFmtId="0" fontId="1" fillId="5" borderId="0" xfId="0" applyFont="1" applyFill="1" applyAlignment="1" applyProtection="1">
      <alignment horizontal="right" vertical="center"/>
      <protection locked="0"/>
    </xf>
    <xf numFmtId="0" fontId="4" fillId="0" borderId="0" xfId="0" applyFont="1" applyFill="1" applyAlignment="1" applyProtection="1">
      <alignment vertical="center"/>
      <protection hidden="1"/>
    </xf>
    <xf numFmtId="1" fontId="3" fillId="0" borderId="0" xfId="0" applyNumberFormat="1" applyFont="1" applyProtection="1">
      <protection locked="0"/>
    </xf>
    <xf numFmtId="1" fontId="3" fillId="0" borderId="0" xfId="0" applyNumberFormat="1" applyFont="1" applyAlignment="1" applyProtection="1">
      <alignment horizontal="right"/>
      <protection locked="0"/>
    </xf>
    <xf numFmtId="164" fontId="3" fillId="0" borderId="0" xfId="0" applyNumberFormat="1" applyFont="1" applyAlignment="1" applyProtection="1">
      <alignment horizontal="right"/>
      <protection locked="0"/>
    </xf>
    <xf numFmtId="0" fontId="19" fillId="0" borderId="0" xfId="0" applyFont="1" applyAlignment="1" applyProtection="1">
      <protection locked="0"/>
    </xf>
    <xf numFmtId="0" fontId="19" fillId="0" borderId="0" xfId="0" applyFont="1" applyAlignment="1" applyProtection="1">
      <alignment horizontal="center" wrapText="1"/>
      <protection locked="0"/>
    </xf>
    <xf numFmtId="1" fontId="1" fillId="0" borderId="0" xfId="0" applyNumberFormat="1" applyFont="1" applyAlignment="1" applyProtection="1">
      <alignment wrapText="1"/>
      <protection locked="0"/>
    </xf>
    <xf numFmtId="0" fontId="1" fillId="0" borderId="0" xfId="0" applyFont="1" applyAlignment="1" applyProtection="1">
      <alignment horizontal="right" wrapText="1"/>
      <protection locked="0"/>
    </xf>
    <xf numFmtId="0" fontId="2" fillId="0" borderId="0" xfId="0" applyFont="1" applyAlignment="1" applyProtection="1">
      <alignment horizontal="left" wrapText="1"/>
      <protection locked="0"/>
    </xf>
    <xf numFmtId="1" fontId="1" fillId="0" borderId="0" xfId="0" applyNumberFormat="1" applyFont="1" applyAlignment="1" applyProtection="1">
      <alignment horizontal="right" wrapText="1"/>
      <protection locked="0"/>
    </xf>
    <xf numFmtId="164" fontId="1" fillId="0" borderId="0" xfId="0" applyNumberFormat="1" applyFont="1" applyAlignment="1" applyProtection="1">
      <alignment horizontal="right" wrapText="1"/>
      <protection locked="0"/>
    </xf>
    <xf numFmtId="0" fontId="3" fillId="0" borderId="0" xfId="0" applyFont="1" applyAlignment="1" applyProtection="1">
      <alignment horizontal="right" wrapText="1"/>
      <protection locked="0"/>
    </xf>
    <xf numFmtId="49" fontId="3" fillId="0" borderId="0" xfId="0" applyNumberFormat="1" applyFont="1" applyAlignment="1" applyProtection="1">
      <alignment horizontal="right" wrapText="1"/>
      <protection locked="0"/>
    </xf>
    <xf numFmtId="0" fontId="0" fillId="0" borderId="0" xfId="0" applyAlignment="1" applyProtection="1">
      <alignment wrapText="1"/>
      <protection locked="0"/>
    </xf>
    <xf numFmtId="0" fontId="1" fillId="0" borderId="0" xfId="0" applyFont="1" applyAlignment="1" applyProtection="1">
      <alignment wrapText="1"/>
      <protection locked="0"/>
    </xf>
    <xf numFmtId="0" fontId="3" fillId="0" borderId="0" xfId="0" applyFont="1" applyFill="1" applyAlignment="1" applyProtection="1">
      <alignment horizontal="right" wrapText="1"/>
      <protection locked="0"/>
    </xf>
    <xf numFmtId="0" fontId="3" fillId="0" borderId="0" xfId="0" applyFont="1" applyAlignment="1">
      <alignment horizontal="right" vertical="top"/>
    </xf>
    <xf numFmtId="0" fontId="19" fillId="0" borderId="0" xfId="0" applyFont="1" applyAlignment="1">
      <alignment horizontal="left" vertical="top"/>
    </xf>
    <xf numFmtId="0" fontId="22" fillId="0" borderId="0" xfId="0" applyFont="1" applyAlignment="1">
      <alignment wrapText="1"/>
    </xf>
    <xf numFmtId="1" fontId="1" fillId="0" borderId="0" xfId="0" applyNumberFormat="1" applyFont="1" applyAlignment="1">
      <alignment wrapText="1"/>
    </xf>
    <xf numFmtId="0" fontId="1" fillId="0" borderId="0" xfId="0" applyFont="1" applyAlignment="1">
      <alignment wrapText="1"/>
    </xf>
    <xf numFmtId="0" fontId="2" fillId="0" borderId="0" xfId="0" applyFont="1" applyAlignment="1">
      <alignment horizontal="left" wrapText="1"/>
    </xf>
    <xf numFmtId="1" fontId="1" fillId="0" borderId="0" xfId="0" applyNumberFormat="1" applyFont="1" applyAlignment="1">
      <alignment horizontal="right" wrapText="1"/>
    </xf>
    <xf numFmtId="164" fontId="1" fillId="0" borderId="0" xfId="0" applyNumberFormat="1" applyFont="1" applyAlignment="1">
      <alignment horizontal="right" wrapText="1"/>
    </xf>
    <xf numFmtId="0" fontId="6" fillId="0" borderId="0" xfId="0" applyFont="1" applyAlignment="1">
      <alignment horizontal="right" wrapText="1"/>
    </xf>
    <xf numFmtId="0" fontId="1" fillId="0" borderId="0" xfId="0" applyFont="1" applyAlignment="1">
      <alignment horizontal="right" wrapText="1"/>
    </xf>
    <xf numFmtId="0" fontId="15" fillId="0" borderId="0" xfId="0" applyFont="1"/>
    <xf numFmtId="0" fontId="4" fillId="0" borderId="0" xfId="0" applyFont="1" applyFill="1"/>
    <xf numFmtId="0" fontId="0" fillId="0" borderId="0" xfId="0" applyFill="1"/>
    <xf numFmtId="0" fontId="3" fillId="0" borderId="0" xfId="0" applyFont="1" applyAlignment="1">
      <alignment horizontal="right"/>
    </xf>
    <xf numFmtId="0" fontId="22" fillId="0" borderId="0" xfId="0" applyFont="1" applyAlignment="1"/>
    <xf numFmtId="0" fontId="3" fillId="0" borderId="0" xfId="0" applyFont="1" applyAlignment="1">
      <alignment horizontal="left"/>
    </xf>
    <xf numFmtId="0" fontId="11" fillId="0" borderId="0" xfId="0" applyFont="1" applyAlignment="1">
      <alignment horizontal="left" wrapText="1"/>
    </xf>
    <xf numFmtId="0" fontId="13" fillId="0" borderId="0" xfId="0" applyFont="1" applyAlignment="1">
      <alignment horizontal="left" wrapText="1"/>
    </xf>
    <xf numFmtId="0" fontId="4" fillId="0" borderId="0" xfId="0" applyFont="1"/>
    <xf numFmtId="0" fontId="0" fillId="0" borderId="0" xfId="0" applyAlignment="1"/>
    <xf numFmtId="164" fontId="0" fillId="0" borderId="0" xfId="0" applyNumberFormat="1" applyAlignment="1">
      <alignment horizontal="right" wrapText="1"/>
    </xf>
    <xf numFmtId="0" fontId="0" fillId="0" borderId="0" xfId="0" applyAlignment="1">
      <alignment wrapText="1"/>
    </xf>
    <xf numFmtId="0" fontId="15" fillId="0" borderId="0" xfId="0" applyFont="1" applyAlignment="1">
      <alignment wrapText="1"/>
    </xf>
    <xf numFmtId="0" fontId="23" fillId="0" borderId="0" xfId="0" applyFont="1" applyAlignment="1">
      <alignment wrapText="1"/>
    </xf>
    <xf numFmtId="1" fontId="0" fillId="0" borderId="0" xfId="0" applyNumberFormat="1" applyAlignment="1">
      <alignment horizontal="right"/>
    </xf>
    <xf numFmtId="0" fontId="11" fillId="0" borderId="0" xfId="0" applyFont="1" applyAlignment="1">
      <alignment wrapText="1"/>
    </xf>
    <xf numFmtId="0" fontId="13" fillId="0" borderId="0" xfId="0" applyFont="1" applyAlignment="1">
      <alignment wrapText="1"/>
    </xf>
    <xf numFmtId="0" fontId="3" fillId="0" borderId="0" xfId="0" applyFont="1" applyAlignment="1">
      <alignment wrapText="1"/>
    </xf>
    <xf numFmtId="0" fontId="6" fillId="0" borderId="0" xfId="0" applyFont="1" applyAlignment="1">
      <alignment wrapText="1"/>
    </xf>
    <xf numFmtId="0" fontId="2" fillId="0" borderId="0" xfId="0" applyFont="1" applyAlignment="1">
      <alignment horizontal="left"/>
    </xf>
    <xf numFmtId="164" fontId="0" fillId="0" borderId="0" xfId="0" applyNumberFormat="1" applyAlignment="1">
      <alignment horizontal="right"/>
    </xf>
    <xf numFmtId="0" fontId="15" fillId="2" borderId="0" xfId="0" applyFont="1" applyFill="1" applyAlignment="1" applyProtection="1">
      <alignment horizontal="right"/>
      <protection locked="0"/>
    </xf>
    <xf numFmtId="0" fontId="3" fillId="7" borderId="0" xfId="0" applyFont="1" applyFill="1" applyAlignment="1" applyProtection="1">
      <alignment vertical="center" wrapText="1"/>
      <protection locked="0"/>
    </xf>
    <xf numFmtId="0" fontId="3" fillId="7" borderId="0" xfId="0" applyFont="1" applyFill="1" applyAlignment="1">
      <alignment horizontal="right" vertical="center"/>
    </xf>
    <xf numFmtId="165" fontId="3" fillId="7" borderId="0" xfId="0" applyNumberFormat="1" applyFont="1" applyFill="1" applyAlignment="1">
      <alignment horizontal="right" vertical="center"/>
    </xf>
    <xf numFmtId="0" fontId="3" fillId="0" borderId="0" xfId="0" applyFont="1" applyFill="1" applyAlignment="1">
      <alignment horizontal="right" vertical="center"/>
    </xf>
    <xf numFmtId="165" fontId="3" fillId="0" borderId="0" xfId="0" applyNumberFormat="1" applyFont="1" applyFill="1" applyAlignment="1">
      <alignment horizontal="right" vertical="center"/>
    </xf>
    <xf numFmtId="0" fontId="25" fillId="8" borderId="0" xfId="0" applyFont="1" applyFill="1" applyAlignment="1" applyProtection="1">
      <alignment vertical="center"/>
      <protection locked="0"/>
    </xf>
    <xf numFmtId="165" fontId="0" fillId="0" borderId="0" xfId="0" applyNumberFormat="1" applyAlignment="1" applyProtection="1">
      <alignment vertical="center"/>
      <protection locked="0"/>
    </xf>
    <xf numFmtId="0" fontId="2" fillId="6" borderId="0" xfId="0" applyNumberFormat="1" applyFont="1" applyFill="1" applyAlignment="1" applyProtection="1">
      <alignment horizontal="right" vertical="center"/>
      <protection locked="0"/>
    </xf>
    <xf numFmtId="0" fontId="2" fillId="0" borderId="0" xfId="0" applyNumberFormat="1" applyFont="1" applyAlignment="1" applyProtection="1">
      <alignment horizontal="right" vertical="center"/>
      <protection locked="0"/>
    </xf>
    <xf numFmtId="0" fontId="2" fillId="0" borderId="0" xfId="0" applyNumberFormat="1" applyFont="1" applyFill="1" applyAlignment="1" applyProtection="1">
      <alignment horizontal="right" vertical="center"/>
      <protection locked="0"/>
    </xf>
    <xf numFmtId="0" fontId="26" fillId="0" borderId="0" xfId="0" applyFont="1" applyProtection="1">
      <protection locked="0"/>
    </xf>
    <xf numFmtId="0" fontId="26" fillId="0" borderId="0" xfId="0" applyFont="1" applyAlignment="1" applyProtection="1">
      <alignment vertical="center"/>
      <protection locked="0"/>
    </xf>
    <xf numFmtId="0" fontId="26" fillId="0" borderId="0" xfId="0" applyFont="1" applyFill="1" applyAlignment="1" applyProtection="1">
      <alignment vertical="center"/>
      <protection locked="0"/>
    </xf>
    <xf numFmtId="0" fontId="3" fillId="0" borderId="0" xfId="0" applyFont="1" applyAlignment="1">
      <alignment horizontal="left" wrapText="1"/>
    </xf>
    <xf numFmtId="0" fontId="0" fillId="0" borderId="0" xfId="0" applyAlignment="1">
      <alignment wrapText="1"/>
    </xf>
    <xf numFmtId="0" fontId="0" fillId="3" borderId="1" xfId="0" applyFont="1" applyFill="1" applyBorder="1" applyAlignment="1" applyProtection="1">
      <alignment horizontal="left" shrinkToFit="1"/>
      <protection locked="0"/>
    </xf>
    <xf numFmtId="0" fontId="1" fillId="3" borderId="2" xfId="0" applyFont="1" applyFill="1" applyBorder="1" applyAlignment="1" applyProtection="1">
      <alignment horizontal="left" shrinkToFit="1"/>
      <protection locked="0"/>
    </xf>
    <xf numFmtId="0" fontId="1" fillId="3" borderId="3" xfId="0" applyFont="1" applyFill="1" applyBorder="1" applyAlignment="1" applyProtection="1">
      <alignment horizontal="left" shrinkToFit="1"/>
      <protection locked="0"/>
    </xf>
    <xf numFmtId="0" fontId="9" fillId="4" borderId="4" xfId="0" applyFont="1" applyFill="1" applyBorder="1" applyAlignment="1" applyProtection="1">
      <alignment horizontal="center" vertical="center"/>
      <protection hidden="1"/>
    </xf>
    <xf numFmtId="0" fontId="9" fillId="4" borderId="5" xfId="0" applyFont="1" applyFill="1" applyBorder="1" applyAlignment="1" applyProtection="1">
      <alignment horizontal="center" vertical="center"/>
      <protection hidden="1"/>
    </xf>
    <xf numFmtId="0" fontId="1" fillId="0" borderId="8" xfId="0" applyFont="1" applyFill="1" applyBorder="1" applyAlignment="1" applyProtection="1">
      <alignment horizontal="left" shrinkToFit="1"/>
      <protection hidden="1"/>
    </xf>
    <xf numFmtId="0" fontId="1" fillId="0" borderId="2" xfId="0" applyFont="1" applyFill="1" applyBorder="1" applyAlignment="1" applyProtection="1">
      <alignment horizontal="left" shrinkToFit="1"/>
      <protection hidden="1"/>
    </xf>
    <xf numFmtId="0" fontId="7" fillId="5" borderId="12" xfId="0" applyFont="1" applyFill="1" applyBorder="1" applyAlignment="1" applyProtection="1">
      <alignment horizontal="left"/>
      <protection hidden="1"/>
    </xf>
    <xf numFmtId="0" fontId="7" fillId="5" borderId="13" xfId="0" applyFont="1" applyFill="1" applyBorder="1" applyAlignment="1" applyProtection="1">
      <alignment horizontal="left"/>
      <protection hidden="1"/>
    </xf>
    <xf numFmtId="49" fontId="21" fillId="0" borderId="0" xfId="1" applyNumberFormat="1" applyFont="1" applyAlignment="1" applyProtection="1">
      <alignment wrapText="1"/>
      <protection locked="0"/>
    </xf>
    <xf numFmtId="0" fontId="21" fillId="0" borderId="0" xfId="1" applyFont="1" applyAlignment="1">
      <alignment wrapText="1"/>
    </xf>
    <xf numFmtId="0" fontId="11" fillId="0" borderId="0" xfId="0" applyFont="1" applyAlignment="1">
      <alignment horizontal="left" wrapText="1"/>
    </xf>
    <xf numFmtId="0" fontId="22" fillId="0" borderId="0" xfId="0" applyFont="1" applyAlignment="1">
      <alignment horizontal="left" wrapText="1"/>
    </xf>
  </cellXfs>
  <cellStyles count="2">
    <cellStyle name="Hyperlink" xfId="1" builtinId="8"/>
    <cellStyle name="Normal" xfId="0" builtinId="0"/>
  </cellStyles>
  <dxfs count="1">
    <dxf>
      <font>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unstats.un.org/unsd/environment/questionnaire.htm"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207"/>
  <sheetViews>
    <sheetView tabSelected="1" view="pageBreakPreview" zoomScaleNormal="100" zoomScaleSheetLayoutView="100" workbookViewId="0">
      <selection activeCell="C17" sqref="C17"/>
    </sheetView>
  </sheetViews>
  <sheetFormatPr defaultColWidth="9.109375" defaultRowHeight="13.2" x14ac:dyDescent="0.25"/>
  <cols>
    <col min="1" max="1" width="0.88671875" style="12" customWidth="1"/>
    <col min="2" max="2" width="3.44140625" style="12" customWidth="1"/>
    <col min="3" max="3" width="25.88671875" style="12" customWidth="1"/>
    <col min="4" max="4" width="21.6640625" style="12" customWidth="1"/>
    <col min="5" max="5" width="6.6640625" style="60" customWidth="1"/>
    <col min="6" max="6" width="10.33203125" style="21" customWidth="1"/>
    <col min="7" max="7" width="3.5546875" style="57" customWidth="1"/>
    <col min="8" max="8" width="9.33203125" style="63" customWidth="1"/>
    <col min="9" max="9" width="3.109375" style="57" customWidth="1"/>
    <col min="10" max="10" width="10.88671875" style="62" customWidth="1"/>
    <col min="11" max="11" width="2.88671875" style="57" customWidth="1"/>
    <col min="12" max="12" width="10.44140625" style="63" customWidth="1"/>
    <col min="13" max="13" width="2.6640625" style="64" customWidth="1"/>
    <col min="14" max="14" width="10.109375" style="59" customWidth="1"/>
    <col min="15" max="15" width="4" style="59" customWidth="1"/>
    <col min="16" max="17" width="0.44140625" style="9" customWidth="1"/>
    <col min="18" max="18" width="0.44140625" style="10" customWidth="1"/>
    <col min="19" max="19" width="0.44140625" style="11" customWidth="1"/>
    <col min="20" max="20" width="6.5546875" style="11" customWidth="1"/>
    <col min="21" max="16384" width="9.109375" style="12"/>
  </cols>
  <sheetData>
    <row r="1" spans="2:21" x14ac:dyDescent="0.25">
      <c r="B1" s="1"/>
      <c r="C1" s="1"/>
      <c r="D1" s="1"/>
      <c r="E1" s="2"/>
      <c r="F1" s="3"/>
      <c r="G1" s="4"/>
      <c r="H1" s="5"/>
      <c r="I1" s="4"/>
      <c r="J1" s="6"/>
      <c r="K1" s="4"/>
      <c r="L1" s="5"/>
      <c r="M1" s="7"/>
      <c r="N1" s="8"/>
      <c r="O1" s="8"/>
    </row>
    <row r="2" spans="2:21" s="18" customFormat="1" ht="19.2" x14ac:dyDescent="0.35">
      <c r="B2" s="3"/>
      <c r="C2" s="13" t="s">
        <v>0</v>
      </c>
      <c r="D2" s="4"/>
      <c r="E2" s="14"/>
      <c r="F2" s="4"/>
      <c r="G2" s="15"/>
      <c r="H2" s="4"/>
      <c r="I2" s="15"/>
      <c r="J2" s="4"/>
      <c r="K2" s="15"/>
      <c r="L2" s="16"/>
      <c r="M2" s="3"/>
      <c r="N2" s="8"/>
      <c r="O2" s="8"/>
      <c r="P2" s="9"/>
      <c r="Q2" s="9"/>
      <c r="R2" s="9"/>
      <c r="S2" s="17"/>
      <c r="T2" s="17"/>
    </row>
    <row r="3" spans="2:21" s="18" customFormat="1" ht="7.2" customHeight="1" x14ac:dyDescent="0.25">
      <c r="B3" s="3"/>
      <c r="C3" s="19"/>
      <c r="D3" s="4"/>
      <c r="E3" s="14"/>
      <c r="F3" s="4"/>
      <c r="G3" s="15"/>
      <c r="H3" s="4"/>
      <c r="I3" s="15"/>
      <c r="J3" s="4"/>
      <c r="K3" s="15"/>
      <c r="L3" s="16"/>
      <c r="M3" s="3"/>
      <c r="N3" s="8"/>
      <c r="O3" s="8"/>
      <c r="P3" s="9"/>
      <c r="Q3" s="9"/>
      <c r="R3" s="9"/>
      <c r="S3" s="17"/>
      <c r="T3" s="17"/>
    </row>
    <row r="4" spans="2:21" s="18" customFormat="1" x14ac:dyDescent="0.25">
      <c r="B4" s="3"/>
      <c r="C4" s="19" t="s">
        <v>1</v>
      </c>
      <c r="D4" s="4"/>
      <c r="E4" s="14"/>
      <c r="F4" s="4"/>
      <c r="G4" s="15"/>
      <c r="H4" s="20"/>
      <c r="I4" s="3"/>
      <c r="J4" s="3"/>
      <c r="K4" s="20"/>
      <c r="L4" s="3"/>
      <c r="M4" s="155" t="s">
        <v>256</v>
      </c>
      <c r="N4" s="8"/>
      <c r="O4" s="8"/>
      <c r="P4" s="9"/>
      <c r="Q4" s="9"/>
      <c r="R4" s="9"/>
      <c r="S4" s="17"/>
      <c r="T4" s="17"/>
    </row>
    <row r="5" spans="2:21" s="21" customFormat="1" ht="8.4" customHeight="1" x14ac:dyDescent="0.25">
      <c r="B5" s="3"/>
      <c r="C5" s="3"/>
      <c r="D5" s="4"/>
      <c r="E5" s="14"/>
      <c r="F5" s="4"/>
      <c r="G5" s="15"/>
      <c r="H5" s="20"/>
      <c r="I5" s="20"/>
      <c r="J5" s="4"/>
      <c r="K5" s="15"/>
      <c r="L5" s="16"/>
      <c r="M5" s="3"/>
      <c r="N5" s="8"/>
      <c r="O5" s="8"/>
      <c r="P5" s="9"/>
      <c r="Q5" s="9"/>
      <c r="R5" s="10"/>
      <c r="S5" s="11"/>
      <c r="T5" s="11"/>
    </row>
    <row r="6" spans="2:21" s="21" customFormat="1" x14ac:dyDescent="0.25">
      <c r="B6" s="3"/>
      <c r="C6" s="22" t="s">
        <v>2</v>
      </c>
      <c r="D6" s="4"/>
      <c r="E6" s="14"/>
      <c r="F6" s="4"/>
      <c r="G6" s="171" t="s">
        <v>257</v>
      </c>
      <c r="H6" s="172"/>
      <c r="I6" s="172"/>
      <c r="J6" s="172"/>
      <c r="K6" s="172"/>
      <c r="L6" s="172"/>
      <c r="M6" s="173"/>
      <c r="N6" s="8"/>
      <c r="O6" s="8"/>
      <c r="P6" s="9"/>
      <c r="Q6" s="9"/>
      <c r="R6" s="10"/>
      <c r="S6" s="11"/>
      <c r="T6" s="11"/>
    </row>
    <row r="7" spans="2:21" s="21" customFormat="1" ht="7.8" customHeight="1" thickBot="1" x14ac:dyDescent="0.3">
      <c r="B7" s="3"/>
      <c r="C7" s="3"/>
      <c r="D7" s="4"/>
      <c r="E7" s="14"/>
      <c r="F7" s="4"/>
      <c r="G7" s="15"/>
      <c r="H7" s="20"/>
      <c r="I7" s="20"/>
      <c r="J7" s="4"/>
      <c r="K7" s="15"/>
      <c r="L7" s="16"/>
      <c r="M7" s="3"/>
      <c r="N7" s="8"/>
      <c r="O7" s="8"/>
      <c r="P7" s="9"/>
      <c r="Q7" s="9"/>
      <c r="R7" s="10"/>
      <c r="S7" s="11"/>
      <c r="T7" s="11"/>
    </row>
    <row r="8" spans="2:21" s="21" customFormat="1" ht="34.799999999999997" customHeight="1" x14ac:dyDescent="0.25">
      <c r="B8" s="3"/>
      <c r="C8" s="174" t="s">
        <v>3</v>
      </c>
      <c r="D8" s="175"/>
      <c r="E8" s="23" t="s">
        <v>4</v>
      </c>
      <c r="F8" s="24" t="s">
        <v>5</v>
      </c>
      <c r="G8" s="25"/>
      <c r="H8" s="26" t="s">
        <v>6</v>
      </c>
      <c r="I8" s="27"/>
      <c r="J8" s="28" t="s">
        <v>7</v>
      </c>
      <c r="K8" s="27"/>
      <c r="L8" s="26" t="s">
        <v>8</v>
      </c>
      <c r="M8" s="29"/>
      <c r="N8" s="26" t="s">
        <v>9</v>
      </c>
      <c r="O8" s="30"/>
      <c r="P8" s="9"/>
      <c r="Q8" s="9"/>
      <c r="R8" s="10"/>
      <c r="S8" s="11"/>
      <c r="T8" s="11"/>
    </row>
    <row r="9" spans="2:21" s="21" customFormat="1" x14ac:dyDescent="0.25">
      <c r="B9" s="3"/>
      <c r="C9" s="31"/>
      <c r="D9" s="32"/>
      <c r="E9" s="33"/>
      <c r="F9" s="34" t="s">
        <v>10</v>
      </c>
      <c r="G9" s="35"/>
      <c r="H9" s="36" t="s">
        <v>11</v>
      </c>
      <c r="I9" s="37"/>
      <c r="J9" s="38" t="s">
        <v>11</v>
      </c>
      <c r="K9" s="37"/>
      <c r="L9" s="36" t="s">
        <v>11</v>
      </c>
      <c r="M9" s="39"/>
      <c r="N9" s="36" t="s">
        <v>11</v>
      </c>
      <c r="O9" s="40"/>
      <c r="P9" s="9"/>
      <c r="Q9" s="9"/>
      <c r="R9" s="10"/>
      <c r="S9" s="11"/>
      <c r="T9" s="11"/>
    </row>
    <row r="10" spans="2:21" s="21" customFormat="1" ht="15" x14ac:dyDescent="0.25">
      <c r="B10" s="3"/>
      <c r="C10" s="176" t="str">
        <f>G6</f>
        <v>Albania: Tirana</v>
      </c>
      <c r="D10" s="177"/>
      <c r="E10" s="41">
        <f>VLOOKUP(G6,A17:O163,5,FALSE)</f>
        <v>2012</v>
      </c>
      <c r="F10" s="42">
        <f>VLOOKUP(G6,A17:O163,6,FALSE)</f>
        <v>285</v>
      </c>
      <c r="G10" s="43" t="str">
        <f>IF((VLOOKUP(G6,A17:N163,7,TRUE)=""),"",(VLOOKUP(G6,A17:N163,7,TRUE)))</f>
        <v/>
      </c>
      <c r="H10" s="42">
        <f>VLOOKUP(G6,A17:O163,8,FALSE)</f>
        <v>66.315789473684205</v>
      </c>
      <c r="I10" s="44" t="str">
        <f>IF((VLOOKUP(G6,A17:N163,9,TRUE)=""),"",(VLOOKUP(G6,A17:N163,9,TRUE)))</f>
        <v/>
      </c>
      <c r="J10" s="42">
        <f>VLOOKUP(G6,A17:O163,10,FALSE)</f>
        <v>7.5396825396825404</v>
      </c>
      <c r="K10" s="44" t="str">
        <f>IF((VLOOKUP(G6,A17:O163,11,TRUE)=""),"",(VLOOKUP(G6,A17:O163,11,TRUE)))</f>
        <v/>
      </c>
      <c r="L10" s="42">
        <f>VLOOKUP(G6,A17:O163,12,FALSE)</f>
        <v>2.807017543859649</v>
      </c>
      <c r="M10" s="44" t="str">
        <f>IF((VLOOKUP(G6,A17:O163,13,TRUE)=""),"",(VLOOKUP(G6,A17:O163,13,TRUE)))</f>
        <v/>
      </c>
      <c r="N10" s="45" t="str">
        <f>VLOOKUP(G6,A17:O163,14,FALSE)</f>
        <v>...</v>
      </c>
      <c r="O10" s="46" t="str">
        <f>IF((VLOOKUP(G6,A17:O163,15,TRUE)=""),"",(VLOOKUP(A17:O163,15,TRUE)))</f>
        <v/>
      </c>
      <c r="P10" s="9"/>
      <c r="Q10" s="9"/>
      <c r="R10" s="10"/>
      <c r="S10" s="11"/>
      <c r="T10" s="11"/>
    </row>
    <row r="11" spans="2:21" s="21" customFormat="1" ht="4.5" customHeight="1" thickBot="1" x14ac:dyDescent="0.3">
      <c r="B11" s="3"/>
      <c r="C11" s="178"/>
      <c r="D11" s="179"/>
      <c r="E11" s="47"/>
      <c r="F11" s="48"/>
      <c r="G11" s="49"/>
      <c r="H11" s="50"/>
      <c r="I11" s="51"/>
      <c r="J11" s="50"/>
      <c r="K11" s="51"/>
      <c r="L11" s="50"/>
      <c r="M11" s="50"/>
      <c r="N11" s="52"/>
      <c r="O11" s="53"/>
      <c r="P11" s="9"/>
      <c r="Q11" s="9"/>
      <c r="R11" s="10"/>
      <c r="S11" s="11"/>
      <c r="T11" s="11"/>
    </row>
    <row r="12" spans="2:21" s="21" customFormat="1" x14ac:dyDescent="0.25">
      <c r="B12" s="3"/>
      <c r="C12" s="19"/>
      <c r="D12" s="4"/>
      <c r="E12" s="14"/>
      <c r="F12" s="4"/>
      <c r="G12" s="15"/>
      <c r="H12" s="20"/>
      <c r="I12" s="54"/>
      <c r="J12" s="20"/>
      <c r="K12" s="20"/>
      <c r="L12" s="55"/>
      <c r="M12" s="56" t="s">
        <v>12</v>
      </c>
      <c r="N12" s="8"/>
      <c r="O12" s="8"/>
      <c r="P12" s="9"/>
      <c r="Q12" s="9"/>
      <c r="R12" s="10"/>
      <c r="S12" s="11"/>
      <c r="T12" s="11"/>
    </row>
    <row r="13" spans="2:21" s="21" customFormat="1" ht="4.2" customHeight="1" x14ac:dyDescent="0.25">
      <c r="B13" s="3"/>
      <c r="C13" s="3"/>
      <c r="D13" s="4"/>
      <c r="E13" s="14"/>
      <c r="F13" s="4"/>
      <c r="G13" s="15"/>
      <c r="H13" s="20"/>
      <c r="I13" s="20"/>
      <c r="J13" s="4"/>
      <c r="K13" s="15"/>
      <c r="L13" s="16"/>
      <c r="M13" s="3"/>
      <c r="N13" s="8"/>
      <c r="O13" s="8"/>
      <c r="P13" s="9"/>
      <c r="Q13" s="9"/>
      <c r="R13" s="10"/>
      <c r="S13" s="11"/>
      <c r="T13" s="11"/>
    </row>
    <row r="14" spans="2:21" ht="7.5" customHeight="1" x14ac:dyDescent="0.25">
      <c r="H14" s="61"/>
    </row>
    <row r="15" spans="2:21" ht="59.25" customHeight="1" x14ac:dyDescent="0.25">
      <c r="B15" s="65"/>
      <c r="C15" s="66" t="s">
        <v>13</v>
      </c>
      <c r="D15" s="66" t="s">
        <v>14</v>
      </c>
      <c r="E15" s="67" t="s">
        <v>4</v>
      </c>
      <c r="F15" s="68" t="s">
        <v>5</v>
      </c>
      <c r="G15" s="69"/>
      <c r="H15" s="70" t="s">
        <v>6</v>
      </c>
      <c r="I15" s="69"/>
      <c r="J15" s="71" t="s">
        <v>7</v>
      </c>
      <c r="K15" s="69"/>
      <c r="L15" s="70" t="s">
        <v>8</v>
      </c>
      <c r="M15" s="72"/>
      <c r="N15" s="70" t="s">
        <v>9</v>
      </c>
      <c r="O15" s="70"/>
    </row>
    <row r="16" spans="2:21" ht="15" customHeight="1" x14ac:dyDescent="0.25">
      <c r="B16" s="73"/>
      <c r="C16" s="74"/>
      <c r="D16" s="74"/>
      <c r="E16" s="75"/>
      <c r="F16" s="76" t="s">
        <v>10</v>
      </c>
      <c r="G16" s="37"/>
      <c r="H16" s="36" t="s">
        <v>11</v>
      </c>
      <c r="I16" s="37"/>
      <c r="J16" s="38" t="s">
        <v>11</v>
      </c>
      <c r="K16" s="37"/>
      <c r="L16" s="36" t="s">
        <v>11</v>
      </c>
      <c r="M16" s="39"/>
      <c r="N16" s="36" t="s">
        <v>11</v>
      </c>
      <c r="O16" s="36"/>
      <c r="S16" s="166"/>
      <c r="T16" s="166"/>
      <c r="U16" s="166"/>
    </row>
    <row r="17" spans="1:28" s="87" customFormat="1" ht="12.6" customHeight="1" x14ac:dyDescent="0.25">
      <c r="A17" s="77" t="str">
        <f>CONCATENATE(C17,": ",D17)</f>
        <v>Albania: Tirana</v>
      </c>
      <c r="B17" s="78"/>
      <c r="C17" s="79" t="s">
        <v>15</v>
      </c>
      <c r="D17" s="79" t="s">
        <v>16</v>
      </c>
      <c r="E17" s="80">
        <v>2012</v>
      </c>
      <c r="F17" s="81">
        <v>285</v>
      </c>
      <c r="G17" s="82"/>
      <c r="H17" s="81">
        <v>66.315789473684205</v>
      </c>
      <c r="I17" s="82"/>
      <c r="J17" s="83">
        <v>7.5396825396825404</v>
      </c>
      <c r="K17" s="82"/>
      <c r="L17" s="81">
        <v>2.807017543859649</v>
      </c>
      <c r="M17" s="82"/>
      <c r="N17" s="81" t="s">
        <v>17</v>
      </c>
      <c r="O17" s="163"/>
      <c r="P17" s="84" t="s">
        <v>15</v>
      </c>
      <c r="Q17" s="84" t="s">
        <v>16</v>
      </c>
      <c r="R17" s="85"/>
      <c r="S17" s="167"/>
      <c r="T17" s="167"/>
      <c r="U17" s="167"/>
      <c r="V17" s="162"/>
      <c r="Y17" s="66"/>
      <c r="Z17" s="66"/>
      <c r="AA17" s="67"/>
      <c r="AB17" s="68"/>
    </row>
    <row r="18" spans="1:28" s="87" customFormat="1" ht="12.6" customHeight="1" x14ac:dyDescent="0.25">
      <c r="A18" s="77" t="str">
        <f t="shared" ref="A18:A81" si="0">CONCATENATE(C18,": ",D18)</f>
        <v>Albania: Durres</v>
      </c>
      <c r="B18" s="78"/>
      <c r="C18" s="79" t="s">
        <v>15</v>
      </c>
      <c r="D18" s="79" t="s">
        <v>18</v>
      </c>
      <c r="E18" s="80">
        <v>2012</v>
      </c>
      <c r="F18" s="81">
        <v>86</v>
      </c>
      <c r="G18" s="82"/>
      <c r="H18" s="81">
        <v>89.534883720930239</v>
      </c>
      <c r="I18" s="82"/>
      <c r="J18" s="83">
        <v>0</v>
      </c>
      <c r="K18" s="82"/>
      <c r="L18" s="81">
        <v>3.4883720930232558</v>
      </c>
      <c r="M18" s="82"/>
      <c r="N18" s="81" t="s">
        <v>17</v>
      </c>
      <c r="O18" s="163"/>
      <c r="P18" s="84" t="s">
        <v>15</v>
      </c>
      <c r="Q18" s="84" t="s">
        <v>18</v>
      </c>
      <c r="R18" s="85"/>
      <c r="S18" s="167"/>
      <c r="T18" s="167"/>
      <c r="U18" s="167"/>
      <c r="Y18" s="74"/>
      <c r="Z18" s="74"/>
      <c r="AA18" s="75"/>
      <c r="AB18" s="76"/>
    </row>
    <row r="19" spans="1:28" s="87" customFormat="1" ht="12.6" customHeight="1" x14ac:dyDescent="0.25">
      <c r="A19" s="77" t="str">
        <f t="shared" si="0"/>
        <v>Albania: Elbasan</v>
      </c>
      <c r="B19" s="78"/>
      <c r="C19" s="79" t="s">
        <v>15</v>
      </c>
      <c r="D19" s="79" t="s">
        <v>19</v>
      </c>
      <c r="E19" s="80">
        <v>2012</v>
      </c>
      <c r="F19" s="81">
        <v>40</v>
      </c>
      <c r="G19" s="82"/>
      <c r="H19" s="81">
        <v>95</v>
      </c>
      <c r="I19" s="82"/>
      <c r="J19" s="83">
        <v>0</v>
      </c>
      <c r="K19" s="82"/>
      <c r="L19" s="81">
        <v>2.5</v>
      </c>
      <c r="M19" s="82"/>
      <c r="N19" s="81" t="s">
        <v>17</v>
      </c>
      <c r="O19" s="163"/>
      <c r="P19" s="84" t="s">
        <v>15</v>
      </c>
      <c r="Q19" s="84" t="s">
        <v>19</v>
      </c>
      <c r="R19" s="85"/>
      <c r="S19" s="167"/>
      <c r="T19" s="167"/>
      <c r="U19" s="167"/>
      <c r="Y19" s="156"/>
      <c r="Z19" s="156"/>
      <c r="AA19" s="157"/>
      <c r="AB19" s="158"/>
    </row>
    <row r="20" spans="1:28" s="87" customFormat="1" ht="12.6" customHeight="1" x14ac:dyDescent="0.25">
      <c r="A20" s="77" t="str">
        <f t="shared" si="0"/>
        <v>Albania: Shkodra</v>
      </c>
      <c r="B20" s="78"/>
      <c r="C20" s="79" t="s">
        <v>15</v>
      </c>
      <c r="D20" s="79" t="s">
        <v>20</v>
      </c>
      <c r="E20" s="80">
        <v>2012</v>
      </c>
      <c r="F20" s="81">
        <v>31</v>
      </c>
      <c r="G20" s="82"/>
      <c r="H20" s="81">
        <v>12.903225806451612</v>
      </c>
      <c r="I20" s="82"/>
      <c r="J20" s="83">
        <v>23.25</v>
      </c>
      <c r="K20" s="82"/>
      <c r="L20" s="81">
        <v>6.4516129032258061</v>
      </c>
      <c r="M20" s="82"/>
      <c r="N20" s="81" t="s">
        <v>17</v>
      </c>
      <c r="O20" s="163"/>
      <c r="P20" s="84" t="s">
        <v>15</v>
      </c>
      <c r="Q20" s="84" t="s">
        <v>20</v>
      </c>
      <c r="R20" s="85"/>
      <c r="S20" s="167"/>
      <c r="T20" s="167"/>
      <c r="U20" s="167"/>
      <c r="Y20" s="156"/>
      <c r="Z20" s="156"/>
      <c r="AA20" s="157"/>
      <c r="AB20" s="158"/>
    </row>
    <row r="21" spans="1:28" s="87" customFormat="1" ht="12.6" customHeight="1" x14ac:dyDescent="0.25">
      <c r="A21" s="77" t="str">
        <f t="shared" si="0"/>
        <v>Armenia: Yerevan</v>
      </c>
      <c r="B21" s="78"/>
      <c r="C21" s="79" t="s">
        <v>21</v>
      </c>
      <c r="D21" s="79" t="s">
        <v>22</v>
      </c>
      <c r="E21" s="88">
        <v>2011</v>
      </c>
      <c r="F21" s="81">
        <v>235</v>
      </c>
      <c r="G21" s="82"/>
      <c r="H21" s="81">
        <v>100</v>
      </c>
      <c r="I21" s="82"/>
      <c r="J21" s="83">
        <v>0</v>
      </c>
      <c r="K21" s="82"/>
      <c r="L21" s="81">
        <v>0</v>
      </c>
      <c r="M21" s="82"/>
      <c r="N21" s="81">
        <v>0</v>
      </c>
      <c r="O21" s="163"/>
      <c r="P21" s="84" t="s">
        <v>21</v>
      </c>
      <c r="Q21" s="84" t="s">
        <v>22</v>
      </c>
      <c r="R21" s="85"/>
      <c r="S21" s="167"/>
      <c r="T21" s="167"/>
      <c r="U21" s="167"/>
      <c r="Y21" s="156"/>
      <c r="Z21" s="156"/>
      <c r="AA21" s="157"/>
      <c r="AB21" s="158"/>
    </row>
    <row r="22" spans="1:28" s="87" customFormat="1" ht="12.6" customHeight="1" x14ac:dyDescent="0.25">
      <c r="A22" s="77" t="str">
        <f t="shared" si="0"/>
        <v>Armenia: Vanadzor</v>
      </c>
      <c r="C22" s="89" t="s">
        <v>21</v>
      </c>
      <c r="D22" s="89" t="s">
        <v>23</v>
      </c>
      <c r="E22" s="90">
        <v>2012</v>
      </c>
      <c r="F22" s="91">
        <v>15.800000190734863</v>
      </c>
      <c r="G22" s="92"/>
      <c r="H22" s="91">
        <v>100</v>
      </c>
      <c r="I22" s="92"/>
      <c r="J22" s="93">
        <v>0</v>
      </c>
      <c r="K22" s="92"/>
      <c r="L22" s="91">
        <v>0</v>
      </c>
      <c r="M22" s="92"/>
      <c r="N22" s="91">
        <v>0</v>
      </c>
      <c r="O22" s="164"/>
      <c r="P22" s="84" t="s">
        <v>21</v>
      </c>
      <c r="Q22" s="84" t="s">
        <v>23</v>
      </c>
      <c r="R22" s="85"/>
      <c r="S22" s="167"/>
      <c r="T22" s="167"/>
      <c r="U22" s="167"/>
      <c r="Y22" s="156"/>
      <c r="Z22" s="156"/>
      <c r="AA22" s="157"/>
      <c r="AB22" s="158"/>
    </row>
    <row r="23" spans="1:28" s="87" customFormat="1" ht="12.6" customHeight="1" x14ac:dyDescent="0.25">
      <c r="A23" s="77" t="str">
        <f t="shared" si="0"/>
        <v>Armenia: Gyumri</v>
      </c>
      <c r="C23" s="89" t="s">
        <v>21</v>
      </c>
      <c r="D23" s="89" t="s">
        <v>24</v>
      </c>
      <c r="E23" s="90">
        <v>2012</v>
      </c>
      <c r="F23" s="91">
        <v>19.399999618530273</v>
      </c>
      <c r="G23" s="92"/>
      <c r="H23" s="91">
        <v>100</v>
      </c>
      <c r="I23" s="92"/>
      <c r="J23" s="93">
        <v>0</v>
      </c>
      <c r="K23" s="92"/>
      <c r="L23" s="91">
        <v>0</v>
      </c>
      <c r="M23" s="92"/>
      <c r="N23" s="91">
        <v>0</v>
      </c>
      <c r="O23" s="164"/>
      <c r="P23" s="84" t="s">
        <v>21</v>
      </c>
      <c r="Q23" s="84" t="s">
        <v>24</v>
      </c>
      <c r="R23" s="85"/>
      <c r="S23" s="167"/>
      <c r="T23" s="167"/>
      <c r="U23" s="167"/>
      <c r="Y23" s="156"/>
      <c r="Z23" s="156"/>
      <c r="AA23" s="157"/>
      <c r="AB23" s="158"/>
    </row>
    <row r="24" spans="1:28" s="87" customFormat="1" ht="12.6" customHeight="1" x14ac:dyDescent="0.25">
      <c r="A24" s="77" t="str">
        <f t="shared" si="0"/>
        <v>Azerbaijan: Baku</v>
      </c>
      <c r="C24" s="89" t="s">
        <v>25</v>
      </c>
      <c r="D24" s="89" t="s">
        <v>26</v>
      </c>
      <c r="E24" s="90">
        <v>2012</v>
      </c>
      <c r="F24" s="91">
        <v>1081.5999755859375</v>
      </c>
      <c r="G24" s="92"/>
      <c r="H24" s="91">
        <v>100</v>
      </c>
      <c r="I24" s="92"/>
      <c r="J24" s="93" t="s">
        <v>17</v>
      </c>
      <c r="K24" s="92"/>
      <c r="L24" s="91" t="s">
        <v>17</v>
      </c>
      <c r="M24" s="92"/>
      <c r="N24" s="91" t="s">
        <v>17</v>
      </c>
      <c r="O24" s="164"/>
      <c r="P24" s="84" t="s">
        <v>25</v>
      </c>
      <c r="Q24" s="84" t="s">
        <v>26</v>
      </c>
      <c r="R24" s="85"/>
      <c r="S24" s="167"/>
      <c r="T24" s="167"/>
      <c r="U24" s="167"/>
      <c r="Y24" s="95"/>
      <c r="Z24" s="95"/>
      <c r="AA24" s="159"/>
      <c r="AB24" s="160"/>
    </row>
    <row r="25" spans="1:28" s="87" customFormat="1" ht="12.6" customHeight="1" x14ac:dyDescent="0.25">
      <c r="A25" s="77" t="str">
        <f t="shared" si="0"/>
        <v>Bangladesh: Dhaka</v>
      </c>
      <c r="C25" s="89" t="s">
        <v>27</v>
      </c>
      <c r="D25" s="89" t="s">
        <v>28</v>
      </c>
      <c r="E25" s="90">
        <v>2005</v>
      </c>
      <c r="F25" s="91">
        <v>1284</v>
      </c>
      <c r="G25" s="92"/>
      <c r="H25" s="91">
        <v>41.978193146417446</v>
      </c>
      <c r="I25" s="92"/>
      <c r="J25" s="93">
        <v>0</v>
      </c>
      <c r="K25" s="92"/>
      <c r="L25" s="91">
        <v>12.928348909657322</v>
      </c>
      <c r="M25" s="92"/>
      <c r="N25" s="91">
        <v>0.55000000000000004</v>
      </c>
      <c r="O25" s="164"/>
      <c r="P25" s="84" t="s">
        <v>27</v>
      </c>
      <c r="Q25" s="84" t="s">
        <v>28</v>
      </c>
      <c r="R25" s="85"/>
      <c r="S25" s="167"/>
      <c r="T25" s="167"/>
      <c r="U25" s="167"/>
      <c r="Y25" s="95"/>
      <c r="Z25" s="95"/>
      <c r="AA25" s="159"/>
      <c r="AB25" s="160"/>
    </row>
    <row r="26" spans="1:28" s="87" customFormat="1" ht="12.6" customHeight="1" x14ac:dyDescent="0.25">
      <c r="A26" s="77" t="str">
        <f t="shared" si="0"/>
        <v>Belarus: Minsk</v>
      </c>
      <c r="C26" s="89" t="s">
        <v>29</v>
      </c>
      <c r="D26" s="89" t="s">
        <v>30</v>
      </c>
      <c r="E26" s="90">
        <v>2012</v>
      </c>
      <c r="F26" s="91">
        <v>880</v>
      </c>
      <c r="G26" s="92"/>
      <c r="H26" s="91">
        <v>100</v>
      </c>
      <c r="I26" s="92"/>
      <c r="J26" s="93" t="s">
        <v>17</v>
      </c>
      <c r="K26" s="92"/>
      <c r="L26" s="91" t="s">
        <v>17</v>
      </c>
      <c r="M26" s="92"/>
      <c r="N26" s="91" t="s">
        <v>17</v>
      </c>
      <c r="O26" s="164"/>
      <c r="P26" s="84" t="s">
        <v>29</v>
      </c>
      <c r="Q26" s="84" t="s">
        <v>30</v>
      </c>
      <c r="R26" s="85"/>
      <c r="S26" s="167"/>
      <c r="T26" s="167"/>
      <c r="U26" s="167"/>
      <c r="Y26" s="95"/>
      <c r="Z26" s="95"/>
      <c r="AA26" s="159"/>
      <c r="AB26" s="160"/>
    </row>
    <row r="27" spans="1:28" s="87" customFormat="1" ht="12.6" customHeight="1" x14ac:dyDescent="0.25">
      <c r="A27" s="77" t="str">
        <f t="shared" si="0"/>
        <v>Benin: Parakou</v>
      </c>
      <c r="B27" s="78"/>
      <c r="C27" s="79" t="s">
        <v>31</v>
      </c>
      <c r="D27" s="79" t="s">
        <v>32</v>
      </c>
      <c r="E27" s="80">
        <v>2002</v>
      </c>
      <c r="F27" s="81">
        <v>3.2000000476837158</v>
      </c>
      <c r="G27" s="82"/>
      <c r="H27" s="81" t="s">
        <v>17</v>
      </c>
      <c r="I27" s="82"/>
      <c r="J27" s="83" t="s">
        <v>17</v>
      </c>
      <c r="K27" s="82"/>
      <c r="L27" s="81" t="s">
        <v>17</v>
      </c>
      <c r="M27" s="82"/>
      <c r="N27" s="81" t="s">
        <v>17</v>
      </c>
      <c r="O27" s="163"/>
      <c r="P27" s="84" t="s">
        <v>31</v>
      </c>
      <c r="Q27" s="84" t="s">
        <v>32</v>
      </c>
      <c r="R27" s="85"/>
      <c r="S27" s="167"/>
      <c r="T27" s="167"/>
      <c r="U27" s="167"/>
      <c r="Y27" s="95"/>
      <c r="Z27" s="95"/>
      <c r="AA27" s="159"/>
      <c r="AB27" s="160"/>
    </row>
    <row r="28" spans="1:28" s="87" customFormat="1" ht="12.6" customHeight="1" x14ac:dyDescent="0.25">
      <c r="A28" s="77" t="str">
        <f t="shared" si="0"/>
        <v>Bhutan: Thimphu</v>
      </c>
      <c r="B28" s="78"/>
      <c r="C28" s="79" t="s">
        <v>33</v>
      </c>
      <c r="D28" s="79" t="s">
        <v>34</v>
      </c>
      <c r="E28" s="80">
        <v>2012</v>
      </c>
      <c r="F28" s="81">
        <v>20.784416198730469</v>
      </c>
      <c r="G28" s="82"/>
      <c r="H28" s="81">
        <v>60</v>
      </c>
      <c r="I28" s="82"/>
      <c r="J28" s="83">
        <v>15</v>
      </c>
      <c r="K28" s="82"/>
      <c r="L28" s="81">
        <v>15</v>
      </c>
      <c r="M28" s="82"/>
      <c r="N28" s="81">
        <v>10</v>
      </c>
      <c r="O28" s="163"/>
      <c r="P28" s="84" t="s">
        <v>33</v>
      </c>
      <c r="Q28" s="84" t="s">
        <v>34</v>
      </c>
      <c r="R28" s="85"/>
      <c r="S28" s="167"/>
      <c r="T28" s="167"/>
      <c r="U28" s="167"/>
      <c r="Y28" s="95"/>
      <c r="Z28" s="95"/>
      <c r="AA28" s="159"/>
      <c r="AB28" s="160"/>
    </row>
    <row r="29" spans="1:28" s="87" customFormat="1" ht="12.6" customHeight="1" x14ac:dyDescent="0.25">
      <c r="A29" s="77" t="str">
        <f t="shared" si="0"/>
        <v>Bolivia (Plurinational State of): La Paz</v>
      </c>
      <c r="B29" s="78"/>
      <c r="C29" s="79" t="s">
        <v>35</v>
      </c>
      <c r="D29" s="79" t="s">
        <v>36</v>
      </c>
      <c r="E29" s="80">
        <v>2012</v>
      </c>
      <c r="F29" s="81">
        <v>181.26681518554688</v>
      </c>
      <c r="G29" s="82"/>
      <c r="H29" s="81" t="s">
        <v>17</v>
      </c>
      <c r="I29" s="82"/>
      <c r="J29" s="83" t="s">
        <v>17</v>
      </c>
      <c r="K29" s="82"/>
      <c r="L29" s="81" t="s">
        <v>17</v>
      </c>
      <c r="M29" s="82"/>
      <c r="N29" s="81" t="s">
        <v>17</v>
      </c>
      <c r="O29" s="163"/>
      <c r="P29" s="84" t="s">
        <v>35</v>
      </c>
      <c r="Q29" s="84" t="s">
        <v>36</v>
      </c>
      <c r="R29" s="85"/>
      <c r="S29" s="167"/>
      <c r="T29" s="167"/>
      <c r="U29" s="167"/>
      <c r="Y29" s="156"/>
      <c r="Z29" s="156"/>
      <c r="AA29" s="157"/>
      <c r="AB29" s="158"/>
    </row>
    <row r="30" spans="1:28" s="87" customFormat="1" ht="12.6" customHeight="1" x14ac:dyDescent="0.25">
      <c r="A30" s="77" t="str">
        <f t="shared" si="0"/>
        <v>Bolivia (Plurinational State of): Sucre</v>
      </c>
      <c r="B30" s="78"/>
      <c r="C30" s="79" t="s">
        <v>35</v>
      </c>
      <c r="D30" s="79" t="s">
        <v>37</v>
      </c>
      <c r="E30" s="80">
        <v>2012</v>
      </c>
      <c r="F30" s="81">
        <v>54.040660858154297</v>
      </c>
      <c r="G30" s="82"/>
      <c r="H30" s="81" t="s">
        <v>17</v>
      </c>
      <c r="I30" s="82"/>
      <c r="J30" s="83" t="s">
        <v>17</v>
      </c>
      <c r="K30" s="82"/>
      <c r="L30" s="81" t="s">
        <v>17</v>
      </c>
      <c r="M30" s="82"/>
      <c r="N30" s="81" t="s">
        <v>17</v>
      </c>
      <c r="O30" s="163"/>
      <c r="P30" s="84" t="s">
        <v>35</v>
      </c>
      <c r="Q30" s="84" t="s">
        <v>37</v>
      </c>
      <c r="R30" s="85"/>
      <c r="S30" s="167"/>
      <c r="T30" s="167"/>
      <c r="U30" s="167"/>
      <c r="Y30" s="156"/>
      <c r="Z30" s="156"/>
      <c r="AA30" s="157"/>
      <c r="AB30" s="158"/>
    </row>
    <row r="31" spans="1:28" s="87" customFormat="1" ht="12.6" customHeight="1" x14ac:dyDescent="0.25">
      <c r="A31" s="77" t="str">
        <f t="shared" si="0"/>
        <v>Bolivia (Plurinational State of): Cochabamba</v>
      </c>
      <c r="B31" s="78"/>
      <c r="C31" s="79" t="s">
        <v>35</v>
      </c>
      <c r="D31" s="79" t="s">
        <v>38</v>
      </c>
      <c r="E31" s="80">
        <v>2012</v>
      </c>
      <c r="F31" s="81">
        <v>140.23300170898437</v>
      </c>
      <c r="G31" s="82"/>
      <c r="H31" s="81" t="s">
        <v>17</v>
      </c>
      <c r="I31" s="82"/>
      <c r="J31" s="83" t="s">
        <v>17</v>
      </c>
      <c r="K31" s="82"/>
      <c r="L31" s="81" t="s">
        <v>17</v>
      </c>
      <c r="M31" s="82"/>
      <c r="N31" s="81" t="s">
        <v>17</v>
      </c>
      <c r="O31" s="163"/>
      <c r="P31" s="84" t="s">
        <v>35</v>
      </c>
      <c r="Q31" s="84" t="s">
        <v>38</v>
      </c>
      <c r="R31" s="85"/>
      <c r="S31" s="167"/>
      <c r="T31" s="167"/>
      <c r="U31" s="167"/>
      <c r="Y31" s="156"/>
      <c r="Z31" s="156"/>
      <c r="AA31" s="157"/>
      <c r="AB31" s="158"/>
    </row>
    <row r="32" spans="1:28" s="87" customFormat="1" ht="12.6" customHeight="1" x14ac:dyDescent="0.25">
      <c r="A32" s="77" t="str">
        <f t="shared" si="0"/>
        <v>Bolivia (Plurinational State of): Santa Cruz</v>
      </c>
      <c r="C32" s="89" t="s">
        <v>35</v>
      </c>
      <c r="D32" s="89" t="s">
        <v>39</v>
      </c>
      <c r="E32" s="90">
        <v>2012</v>
      </c>
      <c r="F32" s="91">
        <v>376.506591796875</v>
      </c>
      <c r="G32" s="92"/>
      <c r="H32" s="91" t="s">
        <v>17</v>
      </c>
      <c r="I32" s="92"/>
      <c r="J32" s="93" t="s">
        <v>17</v>
      </c>
      <c r="K32" s="92"/>
      <c r="L32" s="91" t="s">
        <v>17</v>
      </c>
      <c r="M32" s="92"/>
      <c r="N32" s="91" t="s">
        <v>17</v>
      </c>
      <c r="O32" s="164"/>
      <c r="P32" s="84" t="s">
        <v>35</v>
      </c>
      <c r="Q32" s="84" t="s">
        <v>39</v>
      </c>
      <c r="R32" s="85"/>
      <c r="S32" s="167"/>
      <c r="T32" s="167"/>
      <c r="U32" s="167"/>
      <c r="Y32" s="156"/>
      <c r="Z32" s="156"/>
      <c r="AA32" s="157"/>
      <c r="AB32" s="158"/>
    </row>
    <row r="33" spans="1:30" s="87" customFormat="1" ht="12.6" customHeight="1" x14ac:dyDescent="0.25">
      <c r="A33" s="77" t="str">
        <f t="shared" si="0"/>
        <v>Bolivia (Plurinational State of): Oruro</v>
      </c>
      <c r="C33" s="89" t="s">
        <v>35</v>
      </c>
      <c r="D33" s="89" t="s">
        <v>40</v>
      </c>
      <c r="E33" s="90">
        <v>2012</v>
      </c>
      <c r="F33" s="91">
        <v>47.9959716796875</v>
      </c>
      <c r="G33" s="92"/>
      <c r="H33" s="91" t="s">
        <v>17</v>
      </c>
      <c r="I33" s="92"/>
      <c r="J33" s="93" t="s">
        <v>17</v>
      </c>
      <c r="K33" s="92"/>
      <c r="L33" s="91" t="s">
        <v>17</v>
      </c>
      <c r="M33" s="92"/>
      <c r="N33" s="91" t="s">
        <v>17</v>
      </c>
      <c r="O33" s="164"/>
      <c r="P33" s="84" t="s">
        <v>35</v>
      </c>
      <c r="Q33" s="84" t="s">
        <v>40</v>
      </c>
      <c r="R33" s="85"/>
      <c r="S33" s="167"/>
      <c r="T33" s="167"/>
      <c r="U33" s="167"/>
      <c r="Y33" s="156"/>
      <c r="Z33" s="156"/>
      <c r="AA33" s="157"/>
      <c r="AB33" s="158"/>
    </row>
    <row r="34" spans="1:30" s="94" customFormat="1" ht="12.6" customHeight="1" x14ac:dyDescent="0.25">
      <c r="A34" s="77" t="str">
        <f t="shared" si="0"/>
        <v>Bolivia (Plurinational State of): Potosi</v>
      </c>
      <c r="C34" s="95" t="s">
        <v>35</v>
      </c>
      <c r="D34" s="95" t="s">
        <v>41</v>
      </c>
      <c r="E34" s="96">
        <v>2012</v>
      </c>
      <c r="F34" s="97">
        <v>53.913749694824219</v>
      </c>
      <c r="G34" s="98"/>
      <c r="H34" s="97" t="s">
        <v>17</v>
      </c>
      <c r="I34" s="98"/>
      <c r="J34" s="99" t="s">
        <v>17</v>
      </c>
      <c r="K34" s="98"/>
      <c r="L34" s="97" t="s">
        <v>17</v>
      </c>
      <c r="M34" s="98"/>
      <c r="N34" s="97" t="s">
        <v>17</v>
      </c>
      <c r="O34" s="165"/>
      <c r="P34" s="84" t="s">
        <v>35</v>
      </c>
      <c r="Q34" s="84" t="s">
        <v>41</v>
      </c>
      <c r="R34" s="85"/>
      <c r="S34" s="168"/>
      <c r="T34" s="168"/>
      <c r="U34" s="168"/>
      <c r="Y34" s="95"/>
      <c r="Z34" s="95"/>
      <c r="AA34" s="159"/>
      <c r="AB34" s="160"/>
      <c r="AC34" s="87"/>
      <c r="AD34" s="87"/>
    </row>
    <row r="35" spans="1:30" s="87" customFormat="1" ht="12.6" customHeight="1" x14ac:dyDescent="0.25">
      <c r="A35" s="77" t="str">
        <f t="shared" si="0"/>
        <v>Bolivia (Plurinational State of): Tarija</v>
      </c>
      <c r="C35" s="89" t="s">
        <v>35</v>
      </c>
      <c r="D35" s="89" t="s">
        <v>42</v>
      </c>
      <c r="E35" s="90">
        <v>2012</v>
      </c>
      <c r="F35" s="91">
        <v>53.794071197509766</v>
      </c>
      <c r="G35" s="92"/>
      <c r="H35" s="91" t="s">
        <v>17</v>
      </c>
      <c r="I35" s="92"/>
      <c r="J35" s="93" t="s">
        <v>17</v>
      </c>
      <c r="K35" s="92"/>
      <c r="L35" s="91" t="s">
        <v>17</v>
      </c>
      <c r="M35" s="92"/>
      <c r="N35" s="91" t="s">
        <v>17</v>
      </c>
      <c r="O35" s="164"/>
      <c r="P35" s="84" t="s">
        <v>35</v>
      </c>
      <c r="Q35" s="84" t="s">
        <v>42</v>
      </c>
      <c r="R35" s="85"/>
      <c r="S35" s="167"/>
      <c r="T35" s="167"/>
      <c r="U35" s="167"/>
      <c r="Y35" s="95"/>
      <c r="Z35" s="95"/>
      <c r="AA35" s="159"/>
      <c r="AB35" s="160"/>
    </row>
    <row r="36" spans="1:30" s="94" customFormat="1" ht="12.6" customHeight="1" x14ac:dyDescent="0.25">
      <c r="A36" s="77" t="str">
        <f t="shared" si="0"/>
        <v>Bolivia (Plurinational State of): Trinidad</v>
      </c>
      <c r="C36" s="95" t="s">
        <v>35</v>
      </c>
      <c r="D36" s="95" t="s">
        <v>43</v>
      </c>
      <c r="E36" s="96">
        <v>2012</v>
      </c>
      <c r="F36" s="97">
        <v>26.424160003662109</v>
      </c>
      <c r="G36" s="98"/>
      <c r="H36" s="97" t="s">
        <v>17</v>
      </c>
      <c r="I36" s="98"/>
      <c r="J36" s="99" t="s">
        <v>17</v>
      </c>
      <c r="K36" s="98"/>
      <c r="L36" s="97" t="s">
        <v>17</v>
      </c>
      <c r="M36" s="98"/>
      <c r="N36" s="97" t="s">
        <v>17</v>
      </c>
      <c r="O36" s="165"/>
      <c r="P36" s="84" t="s">
        <v>35</v>
      </c>
      <c r="Q36" s="84" t="s">
        <v>43</v>
      </c>
      <c r="R36" s="85"/>
      <c r="S36" s="168"/>
      <c r="T36" s="168"/>
      <c r="U36" s="168"/>
      <c r="Y36" s="95"/>
      <c r="Z36" s="95"/>
      <c r="AA36" s="159"/>
      <c r="AB36" s="160"/>
      <c r="AC36" s="87"/>
      <c r="AD36" s="87"/>
    </row>
    <row r="37" spans="1:30" s="87" customFormat="1" ht="12.6" customHeight="1" x14ac:dyDescent="0.25">
      <c r="A37" s="77" t="str">
        <f t="shared" si="0"/>
        <v>Bolivia (Plurinational State of): El Alto</v>
      </c>
      <c r="B37" s="78"/>
      <c r="C37" s="79" t="s">
        <v>35</v>
      </c>
      <c r="D37" s="79" t="s">
        <v>44</v>
      </c>
      <c r="E37" s="80">
        <v>2012</v>
      </c>
      <c r="F37" s="81">
        <v>161.78480529785156</v>
      </c>
      <c r="G37" s="82"/>
      <c r="H37" s="81" t="s">
        <v>17</v>
      </c>
      <c r="I37" s="82"/>
      <c r="J37" s="83" t="s">
        <v>17</v>
      </c>
      <c r="K37" s="82"/>
      <c r="L37" s="81" t="s">
        <v>17</v>
      </c>
      <c r="M37" s="82"/>
      <c r="N37" s="81" t="s">
        <v>17</v>
      </c>
      <c r="O37" s="163"/>
      <c r="P37" s="84" t="s">
        <v>35</v>
      </c>
      <c r="Q37" s="84" t="s">
        <v>44</v>
      </c>
      <c r="R37" s="85"/>
      <c r="S37" s="167"/>
      <c r="T37" s="167"/>
      <c r="U37" s="167"/>
      <c r="Y37" s="95"/>
      <c r="Z37" s="95"/>
      <c r="AA37" s="159"/>
      <c r="AB37" s="160"/>
    </row>
    <row r="38" spans="1:30" s="87" customFormat="1" ht="12.6" customHeight="1" x14ac:dyDescent="0.25">
      <c r="A38" s="77" t="str">
        <f t="shared" si="0"/>
        <v>Bolivia (Plurinational State of): Cobija</v>
      </c>
      <c r="B38" s="78"/>
      <c r="C38" s="79" t="s">
        <v>35</v>
      </c>
      <c r="D38" s="79" t="s">
        <v>45</v>
      </c>
      <c r="E38" s="80">
        <v>2012</v>
      </c>
      <c r="F38" s="81">
        <v>3.7560000419616699</v>
      </c>
      <c r="G38" s="82"/>
      <c r="H38" s="81" t="s">
        <v>17</v>
      </c>
      <c r="I38" s="82"/>
      <c r="J38" s="83" t="s">
        <v>17</v>
      </c>
      <c r="K38" s="82"/>
      <c r="L38" s="81" t="s">
        <v>17</v>
      </c>
      <c r="M38" s="82"/>
      <c r="N38" s="81" t="s">
        <v>17</v>
      </c>
      <c r="O38" s="163"/>
      <c r="P38" s="84" t="s">
        <v>35</v>
      </c>
      <c r="Q38" s="84" t="s">
        <v>45</v>
      </c>
      <c r="R38" s="85"/>
      <c r="S38" s="167"/>
      <c r="T38" s="167"/>
      <c r="U38" s="167"/>
      <c r="Y38" s="95"/>
      <c r="Z38" s="95"/>
      <c r="AA38" s="159"/>
      <c r="AB38" s="160"/>
    </row>
    <row r="39" spans="1:30" s="87" customFormat="1" ht="12.6" customHeight="1" x14ac:dyDescent="0.25">
      <c r="A39" s="77" t="str">
        <f t="shared" si="0"/>
        <v>Bosnia and Herzegovina: Banja Luka</v>
      </c>
      <c r="B39" s="78"/>
      <c r="C39" s="79" t="s">
        <v>46</v>
      </c>
      <c r="D39" s="79" t="s">
        <v>47</v>
      </c>
      <c r="E39" s="80">
        <v>2012</v>
      </c>
      <c r="F39" s="81">
        <v>40.17218017578125</v>
      </c>
      <c r="G39" s="82"/>
      <c r="H39" s="81">
        <v>100</v>
      </c>
      <c r="I39" s="82"/>
      <c r="J39" s="83">
        <v>0</v>
      </c>
      <c r="K39" s="82"/>
      <c r="L39" s="81" t="s">
        <v>17</v>
      </c>
      <c r="M39" s="82"/>
      <c r="N39" s="81" t="s">
        <v>17</v>
      </c>
      <c r="O39" s="163"/>
      <c r="P39" s="84" t="s">
        <v>46</v>
      </c>
      <c r="Q39" s="84" t="s">
        <v>47</v>
      </c>
      <c r="R39" s="85"/>
      <c r="S39" s="167"/>
      <c r="T39" s="167"/>
      <c r="U39" s="167"/>
      <c r="Y39" s="156"/>
      <c r="Z39" s="156"/>
      <c r="AA39" s="157"/>
      <c r="AB39" s="158"/>
    </row>
    <row r="40" spans="1:30" s="87" customFormat="1" ht="12.6" customHeight="1" x14ac:dyDescent="0.25">
      <c r="A40" s="77" t="str">
        <f t="shared" si="0"/>
        <v>Bosnia and Herzegovina: Zenica</v>
      </c>
      <c r="B40" s="78"/>
      <c r="C40" s="79" t="s">
        <v>46</v>
      </c>
      <c r="D40" s="79" t="s">
        <v>48</v>
      </c>
      <c r="E40" s="80">
        <v>2009</v>
      </c>
      <c r="F40" s="81">
        <v>27.299999237060547</v>
      </c>
      <c r="G40" s="82"/>
      <c r="H40" s="81">
        <v>91.208792360432724</v>
      </c>
      <c r="I40" s="82"/>
      <c r="J40" s="83">
        <v>0</v>
      </c>
      <c r="K40" s="82"/>
      <c r="L40" s="81">
        <v>4.7619047203177072</v>
      </c>
      <c r="M40" s="82"/>
      <c r="N40" s="81">
        <v>0</v>
      </c>
      <c r="O40" s="163"/>
      <c r="P40" s="84" t="s">
        <v>46</v>
      </c>
      <c r="Q40" s="84" t="s">
        <v>48</v>
      </c>
      <c r="R40" s="85"/>
      <c r="S40" s="167"/>
      <c r="T40" s="167"/>
      <c r="U40" s="167"/>
      <c r="Y40" s="156"/>
      <c r="Z40" s="156"/>
      <c r="AA40" s="157"/>
      <c r="AB40" s="158"/>
    </row>
    <row r="41" spans="1:30" s="87" customFormat="1" ht="12.6" customHeight="1" x14ac:dyDescent="0.25">
      <c r="A41" s="77" t="str">
        <f t="shared" si="0"/>
        <v>Botswana: Francistown</v>
      </c>
      <c r="B41" s="78"/>
      <c r="C41" s="79" t="s">
        <v>49</v>
      </c>
      <c r="D41" s="79" t="s">
        <v>50</v>
      </c>
      <c r="E41" s="80">
        <v>2013</v>
      </c>
      <c r="F41" s="81">
        <v>89.444999694824219</v>
      </c>
      <c r="G41" s="82"/>
      <c r="H41" s="81">
        <v>99.106718123533156</v>
      </c>
      <c r="I41" s="82"/>
      <c r="J41" s="83">
        <v>0.18335290411929303</v>
      </c>
      <c r="K41" s="82"/>
      <c r="L41" s="81">
        <v>0.70881547934595923</v>
      </c>
      <c r="M41" s="82"/>
      <c r="N41" s="81" t="s">
        <v>17</v>
      </c>
      <c r="O41" s="163"/>
      <c r="P41" s="84" t="s">
        <v>49</v>
      </c>
      <c r="Q41" s="84" t="s">
        <v>50</v>
      </c>
      <c r="R41" s="85"/>
      <c r="S41" s="167"/>
      <c r="T41" s="167"/>
      <c r="U41" s="167"/>
      <c r="Y41" s="156"/>
      <c r="Z41" s="156"/>
      <c r="AA41" s="157"/>
      <c r="AB41" s="158"/>
    </row>
    <row r="42" spans="1:30" s="87" customFormat="1" ht="12.6" customHeight="1" x14ac:dyDescent="0.25">
      <c r="A42" s="77" t="str">
        <f t="shared" si="0"/>
        <v>Brazil: Salvador</v>
      </c>
      <c r="C42" s="89" t="s">
        <v>51</v>
      </c>
      <c r="D42" s="89" t="s">
        <v>52</v>
      </c>
      <c r="E42" s="90">
        <v>2012</v>
      </c>
      <c r="F42" s="91">
        <v>886.5</v>
      </c>
      <c r="G42" s="92"/>
      <c r="H42" s="91">
        <v>100</v>
      </c>
      <c r="I42" s="92"/>
      <c r="J42" s="93" t="s">
        <v>17</v>
      </c>
      <c r="K42" s="92"/>
      <c r="L42" s="91" t="s">
        <v>17</v>
      </c>
      <c r="M42" s="92"/>
      <c r="N42" s="91" t="s">
        <v>17</v>
      </c>
      <c r="O42" s="164"/>
      <c r="P42" s="84" t="s">
        <v>51</v>
      </c>
      <c r="Q42" s="84" t="s">
        <v>52</v>
      </c>
      <c r="R42" s="85"/>
      <c r="S42" s="167"/>
      <c r="T42" s="167"/>
      <c r="U42" s="167"/>
      <c r="Y42" s="156"/>
      <c r="Z42" s="156"/>
      <c r="AA42" s="157"/>
      <c r="AB42" s="158"/>
    </row>
    <row r="43" spans="1:30" s="87" customFormat="1" ht="12.6" customHeight="1" x14ac:dyDescent="0.25">
      <c r="A43" s="77" t="str">
        <f t="shared" si="0"/>
        <v>Brazil: Porto Alegre</v>
      </c>
      <c r="C43" s="89" t="s">
        <v>51</v>
      </c>
      <c r="D43" s="89" t="s">
        <v>53</v>
      </c>
      <c r="E43" s="90">
        <v>2012</v>
      </c>
      <c r="F43" s="91">
        <v>649.53997802734375</v>
      </c>
      <c r="G43" s="92"/>
      <c r="H43" s="91" t="s">
        <v>17</v>
      </c>
      <c r="I43" s="92"/>
      <c r="J43" s="93" t="s">
        <v>17</v>
      </c>
      <c r="K43" s="92"/>
      <c r="L43" s="91" t="s">
        <v>17</v>
      </c>
      <c r="M43" s="92"/>
      <c r="N43" s="91">
        <v>0.19336762700521506</v>
      </c>
      <c r="O43" s="164"/>
      <c r="P43" s="84" t="s">
        <v>51</v>
      </c>
      <c r="Q43" s="84" t="s">
        <v>53</v>
      </c>
      <c r="R43" s="85"/>
      <c r="S43" s="167"/>
      <c r="T43" s="167"/>
      <c r="U43" s="167"/>
      <c r="Y43" s="156"/>
      <c r="Z43" s="156"/>
      <c r="AA43" s="157"/>
      <c r="AB43" s="158"/>
    </row>
    <row r="44" spans="1:30" s="94" customFormat="1" ht="12.6" customHeight="1" x14ac:dyDescent="0.25">
      <c r="A44" s="77" t="str">
        <f t="shared" si="0"/>
        <v>Brazil: Rio de Janeiro</v>
      </c>
      <c r="C44" s="95" t="s">
        <v>51</v>
      </c>
      <c r="D44" s="95" t="s">
        <v>54</v>
      </c>
      <c r="E44" s="96">
        <v>2012</v>
      </c>
      <c r="F44" s="97">
        <v>3450.03515625</v>
      </c>
      <c r="G44" s="98"/>
      <c r="H44" s="97">
        <v>93.432811486295989</v>
      </c>
      <c r="I44" s="98"/>
      <c r="J44" s="99" t="s">
        <v>17</v>
      </c>
      <c r="K44" s="98"/>
      <c r="L44" s="97">
        <v>8.2839736716213974E-2</v>
      </c>
      <c r="M44" s="98"/>
      <c r="N44" s="97">
        <v>1.1999999999999999E-3</v>
      </c>
      <c r="O44" s="165"/>
      <c r="P44" s="84" t="s">
        <v>51</v>
      </c>
      <c r="Q44" s="84" t="s">
        <v>54</v>
      </c>
      <c r="R44" s="85"/>
      <c r="S44" s="168"/>
      <c r="T44" s="168"/>
      <c r="U44" s="168"/>
      <c r="Y44" s="95"/>
      <c r="Z44" s="95"/>
      <c r="AA44" s="159"/>
      <c r="AB44" s="160"/>
      <c r="AC44" s="87"/>
      <c r="AD44" s="87"/>
    </row>
    <row r="45" spans="1:30" s="87" customFormat="1" ht="12.6" customHeight="1" x14ac:dyDescent="0.25">
      <c r="A45" s="77" t="str">
        <f t="shared" si="0"/>
        <v xml:space="preserve">Brazil: São Paulo </v>
      </c>
      <c r="C45" s="89" t="s">
        <v>51</v>
      </c>
      <c r="D45" s="89" t="s">
        <v>55</v>
      </c>
      <c r="E45" s="90">
        <v>2012</v>
      </c>
      <c r="F45" s="91">
        <v>4031</v>
      </c>
      <c r="G45" s="92"/>
      <c r="H45" s="91">
        <v>72.81071694368643</v>
      </c>
      <c r="I45" s="92"/>
      <c r="J45" s="93" t="s">
        <v>17</v>
      </c>
      <c r="K45" s="92"/>
      <c r="L45" s="91" t="s">
        <v>17</v>
      </c>
      <c r="M45" s="92"/>
      <c r="N45" s="91" t="s">
        <v>17</v>
      </c>
      <c r="O45" s="164"/>
      <c r="P45" s="84" t="s">
        <v>51</v>
      </c>
      <c r="Q45" s="84" t="s">
        <v>55</v>
      </c>
      <c r="R45" s="85"/>
      <c r="S45" s="167"/>
      <c r="T45" s="167"/>
      <c r="U45" s="167"/>
      <c r="Y45" s="95"/>
      <c r="Z45" s="95"/>
      <c r="AA45" s="159"/>
      <c r="AB45" s="160"/>
      <c r="AD45" s="161"/>
    </row>
    <row r="46" spans="1:30" s="87" customFormat="1" ht="12.6" customHeight="1" x14ac:dyDescent="0.25">
      <c r="A46" s="77" t="str">
        <f t="shared" si="0"/>
        <v>Brazil: Brasília</v>
      </c>
      <c r="C46" s="89" t="s">
        <v>51</v>
      </c>
      <c r="D46" s="89" t="s">
        <v>56</v>
      </c>
      <c r="E46" s="90">
        <v>2012</v>
      </c>
      <c r="F46" s="91">
        <v>1377.1390380859375</v>
      </c>
      <c r="G46" s="92"/>
      <c r="H46" s="91">
        <v>59.296439851250582</v>
      </c>
      <c r="I46" s="92"/>
      <c r="J46" s="93" t="s">
        <v>17</v>
      </c>
      <c r="K46" s="92"/>
      <c r="L46" s="91">
        <v>0.58251201156528243</v>
      </c>
      <c r="M46" s="92"/>
      <c r="N46" s="91">
        <v>11.07</v>
      </c>
      <c r="O46" s="164"/>
      <c r="P46" s="84" t="s">
        <v>51</v>
      </c>
      <c r="Q46" s="84" t="s">
        <v>56</v>
      </c>
      <c r="R46" s="85"/>
      <c r="S46" s="167"/>
      <c r="T46" s="167"/>
      <c r="U46" s="167"/>
      <c r="Y46" s="95"/>
      <c r="Z46" s="95"/>
      <c r="AA46" s="159"/>
      <c r="AB46" s="160"/>
    </row>
    <row r="47" spans="1:30" s="87" customFormat="1" ht="12.6" customHeight="1" x14ac:dyDescent="0.25">
      <c r="A47" s="77" t="str">
        <f t="shared" si="0"/>
        <v>Burundi: Cayenne</v>
      </c>
      <c r="B47" s="78"/>
      <c r="C47" s="79" t="s">
        <v>57</v>
      </c>
      <c r="D47" s="79" t="s">
        <v>58</v>
      </c>
      <c r="E47" s="80">
        <v>2011</v>
      </c>
      <c r="F47" s="81">
        <v>39</v>
      </c>
      <c r="G47" s="82"/>
      <c r="H47" s="81">
        <v>100</v>
      </c>
      <c r="I47" s="82"/>
      <c r="J47" s="83" t="s">
        <v>17</v>
      </c>
      <c r="K47" s="82"/>
      <c r="L47" s="81" t="s">
        <v>17</v>
      </c>
      <c r="M47" s="82"/>
      <c r="N47" s="81" t="s">
        <v>17</v>
      </c>
      <c r="O47" s="163"/>
      <c r="P47" s="84" t="s">
        <v>57</v>
      </c>
      <c r="Q47" s="84" t="s">
        <v>58</v>
      </c>
      <c r="R47" s="85"/>
      <c r="S47" s="167"/>
      <c r="T47" s="167"/>
      <c r="U47" s="167"/>
      <c r="Y47" s="95"/>
      <c r="Z47" s="95"/>
      <c r="AA47" s="159"/>
      <c r="AB47" s="160"/>
    </row>
    <row r="48" spans="1:30" s="87" customFormat="1" ht="12.6" customHeight="1" x14ac:dyDescent="0.25">
      <c r="A48" s="77" t="str">
        <f t="shared" si="0"/>
        <v>Cabo Verde: Praia</v>
      </c>
      <c r="B48" s="78"/>
      <c r="C48" s="79" t="s">
        <v>59</v>
      </c>
      <c r="D48" s="79" t="s">
        <v>60</v>
      </c>
      <c r="E48" s="80">
        <v>2012</v>
      </c>
      <c r="F48" s="81">
        <v>36.720001220703125</v>
      </c>
      <c r="G48" s="82"/>
      <c r="H48" s="81" t="s">
        <v>17</v>
      </c>
      <c r="I48" s="82"/>
      <c r="J48" s="83" t="s">
        <v>17</v>
      </c>
      <c r="K48" s="82"/>
      <c r="L48" s="81" t="s">
        <v>17</v>
      </c>
      <c r="M48" s="82"/>
      <c r="N48" s="81" t="s">
        <v>17</v>
      </c>
      <c r="O48" s="163"/>
      <c r="P48" s="84" t="s">
        <v>59</v>
      </c>
      <c r="Q48" s="84" t="s">
        <v>60</v>
      </c>
      <c r="R48" s="85"/>
      <c r="S48" s="167"/>
      <c r="T48" s="167"/>
      <c r="U48" s="167"/>
      <c r="Y48" s="95"/>
      <c r="Z48" s="95"/>
      <c r="AA48" s="159"/>
      <c r="AB48" s="160"/>
    </row>
    <row r="49" spans="1:28" s="87" customFormat="1" ht="12.6" customHeight="1" x14ac:dyDescent="0.25">
      <c r="A49" s="77" t="str">
        <f t="shared" si="0"/>
        <v>Cabo Verde: Sao Filipe</v>
      </c>
      <c r="B49" s="78"/>
      <c r="C49" s="79" t="s">
        <v>59</v>
      </c>
      <c r="D49" s="79" t="s">
        <v>61</v>
      </c>
      <c r="E49" s="80">
        <v>2012</v>
      </c>
      <c r="F49" s="81">
        <v>0.62999999523162842</v>
      </c>
      <c r="G49" s="82"/>
      <c r="H49" s="81" t="s">
        <v>17</v>
      </c>
      <c r="I49" s="82"/>
      <c r="J49" s="83" t="s">
        <v>17</v>
      </c>
      <c r="K49" s="82"/>
      <c r="L49" s="81" t="s">
        <v>17</v>
      </c>
      <c r="M49" s="82"/>
      <c r="N49" s="81" t="s">
        <v>17</v>
      </c>
      <c r="O49" s="163"/>
      <c r="P49" s="84" t="s">
        <v>59</v>
      </c>
      <c r="Q49" s="84" t="s">
        <v>61</v>
      </c>
      <c r="R49" s="85"/>
      <c r="S49" s="167"/>
      <c r="T49" s="167"/>
      <c r="U49" s="167"/>
      <c r="Y49" s="156"/>
      <c r="Z49" s="156"/>
      <c r="AA49" s="157"/>
      <c r="AB49" s="158"/>
    </row>
    <row r="50" spans="1:28" s="87" customFormat="1" ht="12.6" customHeight="1" x14ac:dyDescent="0.25">
      <c r="A50" s="77" t="str">
        <f t="shared" si="0"/>
        <v>Cabo Verde: Santa Catarina</v>
      </c>
      <c r="B50" s="78"/>
      <c r="C50" s="79" t="s">
        <v>59</v>
      </c>
      <c r="D50" s="79" t="s">
        <v>62</v>
      </c>
      <c r="E50" s="88">
        <v>2012</v>
      </c>
      <c r="F50" s="81">
        <v>6.4800000190734863</v>
      </c>
      <c r="G50" s="82"/>
      <c r="H50" s="81" t="s">
        <v>17</v>
      </c>
      <c r="I50" s="82"/>
      <c r="J50" s="83" t="s">
        <v>17</v>
      </c>
      <c r="K50" s="82"/>
      <c r="L50" s="81" t="s">
        <v>17</v>
      </c>
      <c r="M50" s="82"/>
      <c r="N50" s="81" t="s">
        <v>17</v>
      </c>
      <c r="O50" s="163"/>
      <c r="P50" s="84" t="s">
        <v>59</v>
      </c>
      <c r="Q50" s="84" t="s">
        <v>62</v>
      </c>
      <c r="R50" s="85"/>
      <c r="S50" s="167"/>
      <c r="T50" s="167"/>
      <c r="U50" s="167"/>
      <c r="Y50" s="156"/>
      <c r="Z50" s="156"/>
      <c r="AA50" s="157"/>
      <c r="AB50" s="158"/>
    </row>
    <row r="51" spans="1:28" s="87" customFormat="1" ht="12.6" customHeight="1" x14ac:dyDescent="0.25">
      <c r="A51" s="77" t="str">
        <f t="shared" si="0"/>
        <v>Cabo Verde: S.Miguel</v>
      </c>
      <c r="B51" s="78"/>
      <c r="C51" s="79" t="s">
        <v>59</v>
      </c>
      <c r="D51" s="79" t="s">
        <v>63</v>
      </c>
      <c r="E51" s="80">
        <v>2012</v>
      </c>
      <c r="F51" s="81">
        <v>1.440000057220459</v>
      </c>
      <c r="G51" s="82"/>
      <c r="H51" s="81" t="s">
        <v>17</v>
      </c>
      <c r="I51" s="82"/>
      <c r="J51" s="83" t="s">
        <v>17</v>
      </c>
      <c r="K51" s="82"/>
      <c r="L51" s="81" t="s">
        <v>17</v>
      </c>
      <c r="M51" s="82"/>
      <c r="N51" s="81" t="s">
        <v>17</v>
      </c>
      <c r="O51" s="163"/>
      <c r="P51" s="84" t="s">
        <v>59</v>
      </c>
      <c r="Q51" s="84" t="s">
        <v>63</v>
      </c>
      <c r="R51" s="85"/>
      <c r="S51" s="167"/>
      <c r="T51" s="167"/>
      <c r="U51" s="167"/>
      <c r="Y51" s="156"/>
      <c r="Z51" s="156"/>
      <c r="AA51" s="157"/>
      <c r="AB51" s="158"/>
    </row>
    <row r="52" spans="1:28" s="87" customFormat="1" ht="12.6" customHeight="1" x14ac:dyDescent="0.25">
      <c r="A52" s="77" t="str">
        <f t="shared" si="0"/>
        <v>Cabo Verde: Tarrafal</v>
      </c>
      <c r="C52" s="89" t="s">
        <v>59</v>
      </c>
      <c r="D52" s="89" t="s">
        <v>64</v>
      </c>
      <c r="E52" s="90">
        <v>2012</v>
      </c>
      <c r="F52" s="91">
        <v>4.679999828338623</v>
      </c>
      <c r="G52" s="92"/>
      <c r="H52" s="91" t="s">
        <v>17</v>
      </c>
      <c r="I52" s="92"/>
      <c r="J52" s="93" t="s">
        <v>17</v>
      </c>
      <c r="K52" s="92"/>
      <c r="L52" s="91" t="s">
        <v>17</v>
      </c>
      <c r="M52" s="92"/>
      <c r="N52" s="91" t="s">
        <v>17</v>
      </c>
      <c r="O52" s="164"/>
      <c r="P52" s="84" t="s">
        <v>59</v>
      </c>
      <c r="Q52" s="84" t="s">
        <v>64</v>
      </c>
      <c r="R52" s="85"/>
      <c r="S52" s="167"/>
      <c r="T52" s="167"/>
      <c r="U52" s="167"/>
      <c r="Y52" s="156"/>
      <c r="Z52" s="156"/>
      <c r="AA52" s="157"/>
      <c r="AB52" s="158"/>
    </row>
    <row r="53" spans="1:28" s="87" customFormat="1" ht="12.6" customHeight="1" x14ac:dyDescent="0.25">
      <c r="A53" s="77" t="str">
        <f t="shared" si="0"/>
        <v>Cabo Verde: Santa Cruz</v>
      </c>
      <c r="C53" s="89" t="s">
        <v>59</v>
      </c>
      <c r="D53" s="89" t="s">
        <v>39</v>
      </c>
      <c r="E53" s="90">
        <v>2012</v>
      </c>
      <c r="F53" s="91">
        <v>3.9600000381469727</v>
      </c>
      <c r="G53" s="92"/>
      <c r="H53" s="91" t="s">
        <v>17</v>
      </c>
      <c r="I53" s="92"/>
      <c r="J53" s="93" t="s">
        <v>17</v>
      </c>
      <c r="K53" s="92"/>
      <c r="L53" s="91" t="s">
        <v>17</v>
      </c>
      <c r="M53" s="92"/>
      <c r="N53" s="91" t="s">
        <v>17</v>
      </c>
      <c r="O53" s="164"/>
      <c r="P53" s="84" t="s">
        <v>59</v>
      </c>
      <c r="Q53" s="84" t="s">
        <v>39</v>
      </c>
      <c r="R53" s="85"/>
      <c r="S53" s="167"/>
      <c r="T53" s="167"/>
      <c r="U53" s="167"/>
      <c r="Y53" s="156"/>
      <c r="Z53" s="156"/>
      <c r="AA53" s="157"/>
      <c r="AB53" s="158"/>
    </row>
    <row r="54" spans="1:28" s="87" customFormat="1" ht="12.6" customHeight="1" x14ac:dyDescent="0.25">
      <c r="A54" s="77" t="str">
        <f t="shared" si="0"/>
        <v>Cabo Verde: Porto Novo</v>
      </c>
      <c r="C54" s="89" t="s">
        <v>59</v>
      </c>
      <c r="D54" s="89" t="s">
        <v>65</v>
      </c>
      <c r="E54" s="90">
        <v>2012</v>
      </c>
      <c r="F54" s="91">
        <v>0.86400002241134644</v>
      </c>
      <c r="G54" s="92"/>
      <c r="H54" s="91" t="s">
        <v>17</v>
      </c>
      <c r="I54" s="92"/>
      <c r="J54" s="93" t="s">
        <v>17</v>
      </c>
      <c r="K54" s="92"/>
      <c r="L54" s="91" t="s">
        <v>17</v>
      </c>
      <c r="M54" s="92"/>
      <c r="N54" s="91" t="s">
        <v>17</v>
      </c>
      <c r="O54" s="164"/>
      <c r="P54" s="84" t="s">
        <v>59</v>
      </c>
      <c r="Q54" s="84" t="s">
        <v>65</v>
      </c>
      <c r="R54" s="85"/>
      <c r="S54" s="167"/>
      <c r="T54" s="167"/>
      <c r="U54" s="167"/>
      <c r="Y54" s="95"/>
      <c r="Z54" s="95"/>
      <c r="AA54" s="159"/>
      <c r="AB54" s="160"/>
    </row>
    <row r="55" spans="1:28" s="87" customFormat="1" ht="12.6" customHeight="1" x14ac:dyDescent="0.25">
      <c r="A55" s="77" t="str">
        <f t="shared" si="0"/>
        <v>Cabo Verde: Ribeira Grande</v>
      </c>
      <c r="C55" s="89" t="s">
        <v>59</v>
      </c>
      <c r="D55" s="89" t="s">
        <v>66</v>
      </c>
      <c r="E55" s="90">
        <v>2012</v>
      </c>
      <c r="F55" s="91">
        <v>1.4040000438690186</v>
      </c>
      <c r="G55" s="92"/>
      <c r="H55" s="91" t="s">
        <v>17</v>
      </c>
      <c r="I55" s="92"/>
      <c r="J55" s="93" t="s">
        <v>17</v>
      </c>
      <c r="K55" s="92"/>
      <c r="L55" s="91" t="s">
        <v>17</v>
      </c>
      <c r="M55" s="92"/>
      <c r="N55" s="91" t="s">
        <v>17</v>
      </c>
      <c r="O55" s="164"/>
      <c r="P55" s="84" t="s">
        <v>59</v>
      </c>
      <c r="Q55" s="84" t="s">
        <v>66</v>
      </c>
      <c r="R55" s="85"/>
      <c r="S55" s="167"/>
      <c r="T55" s="167"/>
      <c r="U55" s="167"/>
      <c r="Y55" s="95"/>
      <c r="Z55" s="95"/>
      <c r="AA55" s="159"/>
      <c r="AB55" s="160"/>
    </row>
    <row r="56" spans="1:28" s="87" customFormat="1" ht="12.6" customHeight="1" x14ac:dyDescent="0.25">
      <c r="A56" s="77" t="str">
        <f t="shared" si="0"/>
        <v>Cabo Verde: Sao Vicente</v>
      </c>
      <c r="C56" s="89" t="s">
        <v>59</v>
      </c>
      <c r="D56" s="89" t="s">
        <v>67</v>
      </c>
      <c r="E56" s="90">
        <v>2012</v>
      </c>
      <c r="F56" s="91">
        <v>18</v>
      </c>
      <c r="G56" s="92"/>
      <c r="H56" s="91" t="s">
        <v>17</v>
      </c>
      <c r="I56" s="92"/>
      <c r="J56" s="93" t="s">
        <v>17</v>
      </c>
      <c r="K56" s="92"/>
      <c r="L56" s="91" t="s">
        <v>17</v>
      </c>
      <c r="M56" s="92"/>
      <c r="N56" s="91" t="s">
        <v>17</v>
      </c>
      <c r="O56" s="164"/>
      <c r="P56" s="84" t="s">
        <v>59</v>
      </c>
      <c r="Q56" s="84" t="s">
        <v>67</v>
      </c>
      <c r="R56" s="85"/>
      <c r="S56" s="167"/>
      <c r="T56" s="167"/>
      <c r="U56" s="167"/>
      <c r="Y56" s="95"/>
      <c r="Z56" s="95"/>
      <c r="AA56" s="159"/>
      <c r="AB56" s="160"/>
    </row>
    <row r="57" spans="1:28" s="87" customFormat="1" ht="12.6" customHeight="1" x14ac:dyDescent="0.25">
      <c r="A57" s="77" t="str">
        <f t="shared" si="0"/>
        <v>Cabo Verde: Sal</v>
      </c>
      <c r="B57" s="78"/>
      <c r="C57" s="79" t="s">
        <v>59</v>
      </c>
      <c r="D57" s="79" t="s">
        <v>68</v>
      </c>
      <c r="E57" s="80">
        <v>2012</v>
      </c>
      <c r="F57" s="81">
        <v>9</v>
      </c>
      <c r="G57" s="82"/>
      <c r="H57" s="81" t="s">
        <v>17</v>
      </c>
      <c r="I57" s="82"/>
      <c r="J57" s="83" t="s">
        <v>17</v>
      </c>
      <c r="K57" s="82"/>
      <c r="L57" s="81" t="s">
        <v>17</v>
      </c>
      <c r="M57" s="82"/>
      <c r="N57" s="81" t="s">
        <v>17</v>
      </c>
      <c r="O57" s="163"/>
      <c r="P57" s="84" t="s">
        <v>59</v>
      </c>
      <c r="Q57" s="84" t="s">
        <v>68</v>
      </c>
      <c r="R57" s="85"/>
      <c r="S57" s="167"/>
      <c r="T57" s="167"/>
      <c r="U57" s="167"/>
      <c r="Y57" s="95"/>
      <c r="Z57" s="95"/>
      <c r="AA57" s="159"/>
      <c r="AB57" s="160"/>
    </row>
    <row r="58" spans="1:28" s="87" customFormat="1" ht="12.6" customHeight="1" x14ac:dyDescent="0.25">
      <c r="A58" s="77" t="str">
        <f t="shared" si="0"/>
        <v>Cameroon: Douala</v>
      </c>
      <c r="B58" s="78"/>
      <c r="C58" s="79" t="s">
        <v>69</v>
      </c>
      <c r="D58" s="79" t="s">
        <v>70</v>
      </c>
      <c r="E58" s="80">
        <v>2009</v>
      </c>
      <c r="F58" s="81">
        <v>6816.52392578125</v>
      </c>
      <c r="G58" s="82">
        <v>1</v>
      </c>
      <c r="H58" s="81">
        <v>100</v>
      </c>
      <c r="I58" s="82">
        <v>1</v>
      </c>
      <c r="J58" s="83" t="s">
        <v>17</v>
      </c>
      <c r="K58" s="82"/>
      <c r="L58" s="81" t="s">
        <v>17</v>
      </c>
      <c r="M58" s="82"/>
      <c r="N58" s="81" t="s">
        <v>17</v>
      </c>
      <c r="O58" s="163"/>
      <c r="P58" s="84" t="s">
        <v>69</v>
      </c>
      <c r="Q58" s="84" t="s">
        <v>70</v>
      </c>
      <c r="R58" s="85"/>
      <c r="S58" s="167"/>
      <c r="T58" s="167"/>
      <c r="U58" s="167"/>
      <c r="Y58" s="95"/>
      <c r="Z58" s="95"/>
      <c r="AA58" s="159"/>
      <c r="AB58" s="160"/>
    </row>
    <row r="59" spans="1:28" s="87" customFormat="1" ht="12.6" customHeight="1" x14ac:dyDescent="0.25">
      <c r="A59" s="77" t="str">
        <f t="shared" si="0"/>
        <v>Cameroon: Yaounde</v>
      </c>
      <c r="B59" s="78"/>
      <c r="C59" s="79" t="s">
        <v>69</v>
      </c>
      <c r="D59" s="79" t="s">
        <v>71</v>
      </c>
      <c r="E59" s="80">
        <v>2009</v>
      </c>
      <c r="F59" s="81">
        <v>377.281005859375</v>
      </c>
      <c r="G59" s="82"/>
      <c r="H59" s="81" t="s">
        <v>17</v>
      </c>
      <c r="I59" s="82"/>
      <c r="J59" s="83" t="s">
        <v>17</v>
      </c>
      <c r="K59" s="82"/>
      <c r="L59" s="81" t="s">
        <v>17</v>
      </c>
      <c r="M59" s="82"/>
      <c r="N59" s="81" t="s">
        <v>17</v>
      </c>
      <c r="O59" s="163"/>
      <c r="P59" s="84" t="s">
        <v>69</v>
      </c>
      <c r="Q59" s="84" t="s">
        <v>71</v>
      </c>
      <c r="R59" s="85"/>
      <c r="S59" s="167"/>
      <c r="T59" s="167"/>
      <c r="U59" s="167"/>
      <c r="Y59" s="156"/>
      <c r="Z59" s="156"/>
      <c r="AA59" s="157"/>
      <c r="AB59" s="158"/>
    </row>
    <row r="60" spans="1:28" s="87" customFormat="1" ht="12.6" customHeight="1" x14ac:dyDescent="0.25">
      <c r="A60" s="77" t="str">
        <f t="shared" si="0"/>
        <v>Central African Republic: Bangui</v>
      </c>
      <c r="B60" s="78"/>
      <c r="C60" s="79" t="s">
        <v>72</v>
      </c>
      <c r="D60" s="79" t="s">
        <v>73</v>
      </c>
      <c r="E60" s="80">
        <v>2009</v>
      </c>
      <c r="F60" s="81">
        <v>26.799999237060547</v>
      </c>
      <c r="G60" s="82"/>
      <c r="H60" s="81" t="s">
        <v>17</v>
      </c>
      <c r="I60" s="82"/>
      <c r="J60" s="83" t="s">
        <v>17</v>
      </c>
      <c r="K60" s="82"/>
      <c r="L60" s="81" t="s">
        <v>17</v>
      </c>
      <c r="M60" s="82"/>
      <c r="N60" s="81" t="s">
        <v>17</v>
      </c>
      <c r="O60" s="163"/>
      <c r="P60" s="84" t="s">
        <v>72</v>
      </c>
      <c r="Q60" s="84" t="s">
        <v>73</v>
      </c>
      <c r="R60" s="85"/>
      <c r="S60" s="167"/>
      <c r="T60" s="167"/>
      <c r="U60" s="167"/>
      <c r="Y60" s="156"/>
      <c r="Z60" s="156"/>
      <c r="AA60" s="157"/>
      <c r="AB60" s="158"/>
    </row>
    <row r="61" spans="1:28" s="87" customFormat="1" ht="12.6" customHeight="1" x14ac:dyDescent="0.25">
      <c r="A61" s="77" t="str">
        <f t="shared" si="0"/>
        <v>Chad: N'Djamena</v>
      </c>
      <c r="B61" s="78"/>
      <c r="C61" s="79" t="s">
        <v>74</v>
      </c>
      <c r="D61" s="79" t="s">
        <v>75</v>
      </c>
      <c r="E61" s="88">
        <v>2009</v>
      </c>
      <c r="F61" s="81">
        <v>121.5</v>
      </c>
      <c r="G61" s="82"/>
      <c r="H61" s="81">
        <v>100</v>
      </c>
      <c r="I61" s="82">
        <v>2</v>
      </c>
      <c r="J61" s="83" t="s">
        <v>17</v>
      </c>
      <c r="K61" s="82"/>
      <c r="L61" s="81" t="s">
        <v>17</v>
      </c>
      <c r="M61" s="82"/>
      <c r="N61" s="81" t="s">
        <v>17</v>
      </c>
      <c r="O61" s="163"/>
      <c r="P61" s="84" t="s">
        <v>74</v>
      </c>
      <c r="Q61" s="84" t="s">
        <v>75</v>
      </c>
      <c r="R61" s="85"/>
      <c r="S61" s="167"/>
      <c r="T61" s="167"/>
      <c r="U61" s="167"/>
      <c r="Y61" s="156"/>
      <c r="Z61" s="156"/>
      <c r="AA61" s="157"/>
      <c r="AB61" s="158"/>
    </row>
    <row r="62" spans="1:28" s="87" customFormat="1" ht="12.6" customHeight="1" x14ac:dyDescent="0.25">
      <c r="A62" s="77" t="str">
        <f t="shared" si="0"/>
        <v>China: Beijing (Peking)</v>
      </c>
      <c r="C62" s="89" t="s">
        <v>76</v>
      </c>
      <c r="D62" s="89" t="s">
        <v>77</v>
      </c>
      <c r="E62" s="90">
        <v>2009</v>
      </c>
      <c r="F62" s="91">
        <v>6561</v>
      </c>
      <c r="G62" s="92"/>
      <c r="H62" s="91">
        <v>83.539094650205755</v>
      </c>
      <c r="I62" s="92"/>
      <c r="J62" s="93">
        <v>10.471</v>
      </c>
      <c r="K62" s="92"/>
      <c r="L62" s="91" t="s">
        <v>17</v>
      </c>
      <c r="M62" s="92"/>
      <c r="N62" s="91">
        <v>4.2066999999999997</v>
      </c>
      <c r="O62" s="164"/>
      <c r="P62" s="84" t="s">
        <v>76</v>
      </c>
      <c r="Q62" s="84" t="s">
        <v>77</v>
      </c>
      <c r="R62" s="85"/>
      <c r="S62" s="167"/>
      <c r="T62" s="167"/>
      <c r="U62" s="167"/>
      <c r="Y62" s="156"/>
      <c r="Z62" s="156"/>
      <c r="AA62" s="157"/>
      <c r="AB62" s="158"/>
    </row>
    <row r="63" spans="1:28" s="87" customFormat="1" ht="12.6" customHeight="1" x14ac:dyDescent="0.25">
      <c r="A63" s="77" t="str">
        <f t="shared" si="0"/>
        <v>China: Chongqing</v>
      </c>
      <c r="C63" s="89" t="s">
        <v>76</v>
      </c>
      <c r="D63" s="89" t="s">
        <v>78</v>
      </c>
      <c r="E63" s="90">
        <v>2009</v>
      </c>
      <c r="F63" s="91">
        <v>2243</v>
      </c>
      <c r="G63" s="92"/>
      <c r="H63" s="91">
        <v>76.95051270619706</v>
      </c>
      <c r="I63" s="92"/>
      <c r="J63" s="93">
        <v>18.948</v>
      </c>
      <c r="K63" s="92"/>
      <c r="L63" s="91" t="s">
        <v>17</v>
      </c>
      <c r="M63" s="92"/>
      <c r="N63" s="91" t="s">
        <v>17</v>
      </c>
      <c r="O63" s="164"/>
      <c r="P63" s="84" t="s">
        <v>76</v>
      </c>
      <c r="Q63" s="84" t="s">
        <v>78</v>
      </c>
      <c r="R63" s="85"/>
      <c r="S63" s="167"/>
      <c r="T63" s="167"/>
      <c r="U63" s="167"/>
      <c r="Y63" s="156"/>
      <c r="Z63" s="156"/>
      <c r="AA63" s="157"/>
      <c r="AB63" s="158"/>
    </row>
    <row r="64" spans="1:28" s="87" customFormat="1" ht="12.6" customHeight="1" x14ac:dyDescent="0.25">
      <c r="A64" s="77" t="str">
        <f t="shared" si="0"/>
        <v>China: Shanghai</v>
      </c>
      <c r="C64" s="89" t="s">
        <v>76</v>
      </c>
      <c r="D64" s="89" t="s">
        <v>79</v>
      </c>
      <c r="E64" s="90">
        <v>2009</v>
      </c>
      <c r="F64" s="91">
        <v>7100</v>
      </c>
      <c r="G64" s="92"/>
      <c r="H64" s="91">
        <v>46.098591549295776</v>
      </c>
      <c r="I64" s="92"/>
      <c r="J64" s="93">
        <v>15.873200000000001</v>
      </c>
      <c r="K64" s="92"/>
      <c r="L64" s="91" t="s">
        <v>17</v>
      </c>
      <c r="M64" s="92"/>
      <c r="N64" s="91">
        <v>5.4930000000000003</v>
      </c>
      <c r="O64" s="164"/>
      <c r="P64" s="84" t="s">
        <v>76</v>
      </c>
      <c r="Q64" s="84" t="s">
        <v>79</v>
      </c>
      <c r="R64" s="85"/>
      <c r="S64" s="167"/>
      <c r="T64" s="167"/>
      <c r="U64" s="167"/>
      <c r="Y64" s="95"/>
      <c r="Z64" s="95"/>
      <c r="AA64" s="159"/>
      <c r="AB64" s="160"/>
    </row>
    <row r="65" spans="1:28" s="87" customFormat="1" ht="19.8" customHeight="1" x14ac:dyDescent="0.25">
      <c r="A65" s="77" t="str">
        <f t="shared" si="0"/>
        <v>China, Hong Kong Special Administrative Region: Hong Kong</v>
      </c>
      <c r="C65" s="89" t="s">
        <v>80</v>
      </c>
      <c r="D65" s="89" t="s">
        <v>81</v>
      </c>
      <c r="E65" s="90">
        <v>2009</v>
      </c>
      <c r="F65" s="91">
        <v>6450</v>
      </c>
      <c r="G65" s="92"/>
      <c r="H65" s="91">
        <v>50.713178294573645</v>
      </c>
      <c r="I65" s="92"/>
      <c r="J65" s="93" t="s">
        <v>17</v>
      </c>
      <c r="K65" s="92"/>
      <c r="L65" s="91">
        <v>49.286821705426355</v>
      </c>
      <c r="M65" s="92"/>
      <c r="N65" s="91" t="s">
        <v>17</v>
      </c>
      <c r="O65" s="164"/>
      <c r="P65" s="84" t="s">
        <v>80</v>
      </c>
      <c r="Q65" s="84" t="s">
        <v>81</v>
      </c>
      <c r="R65" s="85"/>
      <c r="S65" s="167"/>
      <c r="T65" s="167"/>
      <c r="U65" s="167"/>
      <c r="Y65" s="95"/>
      <c r="Z65" s="95"/>
      <c r="AA65" s="159"/>
      <c r="AB65" s="160"/>
    </row>
    <row r="66" spans="1:28" s="87" customFormat="1" ht="19.8" customHeight="1" x14ac:dyDescent="0.25">
      <c r="A66" s="77" t="str">
        <f t="shared" si="0"/>
        <v>China, Macao Special Administrative Region: Macao</v>
      </c>
      <c r="C66" s="89" t="s">
        <v>82</v>
      </c>
      <c r="D66" s="89" t="s">
        <v>83</v>
      </c>
      <c r="E66" s="90">
        <v>2009</v>
      </c>
      <c r="F66" s="91">
        <v>325.33999633789062</v>
      </c>
      <c r="G66" s="92">
        <v>3</v>
      </c>
      <c r="H66" s="91">
        <v>22.561013816957001</v>
      </c>
      <c r="I66" s="92">
        <v>4</v>
      </c>
      <c r="J66" s="93">
        <v>99.84</v>
      </c>
      <c r="K66" s="92">
        <v>5</v>
      </c>
      <c r="L66" s="91">
        <v>9.2211229881909704E-2</v>
      </c>
      <c r="M66" s="92">
        <v>6</v>
      </c>
      <c r="N66" s="91" t="s">
        <v>17</v>
      </c>
      <c r="O66" s="164"/>
      <c r="P66" s="84" t="s">
        <v>82</v>
      </c>
      <c r="Q66" s="84" t="s">
        <v>83</v>
      </c>
      <c r="R66" s="85"/>
      <c r="S66" s="167"/>
      <c r="T66" s="167"/>
      <c r="U66" s="167"/>
      <c r="Y66" s="95"/>
      <c r="Z66" s="95"/>
      <c r="AA66" s="159"/>
      <c r="AB66" s="160"/>
    </row>
    <row r="67" spans="1:28" s="87" customFormat="1" ht="12.6" customHeight="1" x14ac:dyDescent="0.25">
      <c r="A67" s="77" t="str">
        <f t="shared" si="0"/>
        <v>Colombia: Bogotá D.C</v>
      </c>
      <c r="B67" s="78"/>
      <c r="C67" s="79" t="s">
        <v>84</v>
      </c>
      <c r="D67" s="79" t="s">
        <v>85</v>
      </c>
      <c r="E67" s="80">
        <v>2012</v>
      </c>
      <c r="F67" s="81">
        <v>2304.386962890625</v>
      </c>
      <c r="G67" s="82"/>
      <c r="H67" s="81" t="s">
        <v>17</v>
      </c>
      <c r="I67" s="82"/>
      <c r="J67" s="83" t="s">
        <v>17</v>
      </c>
      <c r="K67" s="82"/>
      <c r="L67" s="81" t="s">
        <v>17</v>
      </c>
      <c r="M67" s="82"/>
      <c r="N67" s="81" t="s">
        <v>17</v>
      </c>
      <c r="O67" s="163"/>
      <c r="P67" s="84" t="s">
        <v>84</v>
      </c>
      <c r="Q67" s="84" t="s">
        <v>85</v>
      </c>
      <c r="R67" s="85"/>
      <c r="S67" s="167"/>
      <c r="T67" s="167"/>
      <c r="U67" s="167"/>
      <c r="Y67" s="95"/>
      <c r="Z67" s="95"/>
      <c r="AA67" s="159"/>
      <c r="AB67" s="160"/>
    </row>
    <row r="68" spans="1:28" s="87" customFormat="1" ht="12.6" customHeight="1" x14ac:dyDescent="0.25">
      <c r="A68" s="77" t="str">
        <f t="shared" si="0"/>
        <v>Colombia: Ibagué</v>
      </c>
      <c r="B68" s="78"/>
      <c r="C68" s="79" t="s">
        <v>84</v>
      </c>
      <c r="D68" s="79" t="s">
        <v>86</v>
      </c>
      <c r="E68" s="80">
        <v>2012</v>
      </c>
      <c r="F68" s="81">
        <v>129.94000244140625</v>
      </c>
      <c r="G68" s="82">
        <v>7</v>
      </c>
      <c r="H68" s="81" t="s">
        <v>17</v>
      </c>
      <c r="I68" s="82"/>
      <c r="J68" s="83" t="s">
        <v>17</v>
      </c>
      <c r="K68" s="82"/>
      <c r="L68" s="81" t="s">
        <v>17</v>
      </c>
      <c r="M68" s="82"/>
      <c r="N68" s="81" t="s">
        <v>17</v>
      </c>
      <c r="O68" s="163"/>
      <c r="P68" s="84" t="s">
        <v>84</v>
      </c>
      <c r="Q68" s="84" t="s">
        <v>86</v>
      </c>
      <c r="R68" s="85"/>
      <c r="S68" s="167"/>
      <c r="T68" s="167"/>
      <c r="U68" s="167"/>
      <c r="Y68" s="95"/>
      <c r="Z68" s="95"/>
      <c r="AA68" s="159"/>
      <c r="AB68" s="160"/>
    </row>
    <row r="69" spans="1:28" s="87" customFormat="1" ht="12.6" customHeight="1" x14ac:dyDescent="0.25">
      <c r="A69" s="77" t="str">
        <f t="shared" si="0"/>
        <v>Colombia: Valledupar</v>
      </c>
      <c r="B69" s="78"/>
      <c r="C69" s="79" t="s">
        <v>84</v>
      </c>
      <c r="D69" s="79" t="s">
        <v>87</v>
      </c>
      <c r="E69" s="80">
        <v>2012</v>
      </c>
      <c r="F69" s="81">
        <v>111.65200042724609</v>
      </c>
      <c r="G69" s="82"/>
      <c r="H69" s="81" t="s">
        <v>17</v>
      </c>
      <c r="I69" s="82"/>
      <c r="J69" s="83" t="s">
        <v>17</v>
      </c>
      <c r="K69" s="82"/>
      <c r="L69" s="81" t="s">
        <v>17</v>
      </c>
      <c r="M69" s="82"/>
      <c r="N69" s="81" t="s">
        <v>17</v>
      </c>
      <c r="O69" s="163"/>
      <c r="P69" s="84" t="s">
        <v>84</v>
      </c>
      <c r="Q69" s="84" t="s">
        <v>87</v>
      </c>
      <c r="R69" s="85"/>
      <c r="S69" s="167"/>
      <c r="T69" s="167"/>
      <c r="U69" s="167"/>
      <c r="Y69" s="156"/>
      <c r="Z69" s="156"/>
      <c r="AA69" s="157"/>
      <c r="AB69" s="158"/>
    </row>
    <row r="70" spans="1:28" s="87" customFormat="1" ht="12.6" customHeight="1" x14ac:dyDescent="0.25">
      <c r="A70" s="77" t="str">
        <f t="shared" si="0"/>
        <v>Colombia: Villavicencio</v>
      </c>
      <c r="B70" s="78"/>
      <c r="C70" s="79" t="s">
        <v>84</v>
      </c>
      <c r="D70" s="79" t="s">
        <v>88</v>
      </c>
      <c r="E70" s="80">
        <v>2012</v>
      </c>
      <c r="F70" s="81">
        <v>64.970001220703125</v>
      </c>
      <c r="G70" s="82"/>
      <c r="H70" s="81" t="s">
        <v>17</v>
      </c>
      <c r="I70" s="82"/>
      <c r="J70" s="83" t="s">
        <v>17</v>
      </c>
      <c r="K70" s="82"/>
      <c r="L70" s="81" t="s">
        <v>17</v>
      </c>
      <c r="M70" s="82"/>
      <c r="N70" s="81" t="s">
        <v>17</v>
      </c>
      <c r="O70" s="163"/>
      <c r="P70" s="84" t="s">
        <v>84</v>
      </c>
      <c r="Q70" s="84" t="s">
        <v>88</v>
      </c>
      <c r="R70" s="85"/>
      <c r="S70" s="167"/>
      <c r="T70" s="167"/>
      <c r="U70" s="167"/>
      <c r="Y70" s="156"/>
      <c r="Z70" s="156"/>
      <c r="AA70" s="157"/>
      <c r="AB70" s="158"/>
    </row>
    <row r="71" spans="1:28" s="87" customFormat="1" ht="12.6" customHeight="1" x14ac:dyDescent="0.25">
      <c r="A71" s="77" t="str">
        <f t="shared" si="0"/>
        <v>Colombia: Bucaramanga</v>
      </c>
      <c r="B71" s="78"/>
      <c r="C71" s="79" t="s">
        <v>84</v>
      </c>
      <c r="D71" s="79" t="s">
        <v>89</v>
      </c>
      <c r="E71" s="80">
        <v>2012</v>
      </c>
      <c r="F71" s="81">
        <v>142.35000610351562</v>
      </c>
      <c r="G71" s="82"/>
      <c r="H71" s="81">
        <v>100</v>
      </c>
      <c r="I71" s="82"/>
      <c r="J71" s="83" t="s">
        <v>17</v>
      </c>
      <c r="K71" s="82"/>
      <c r="L71" s="81" t="s">
        <v>17</v>
      </c>
      <c r="M71" s="82"/>
      <c r="N71" s="81" t="s">
        <v>17</v>
      </c>
      <c r="O71" s="163"/>
      <c r="P71" s="84" t="s">
        <v>84</v>
      </c>
      <c r="Q71" s="84" t="s">
        <v>89</v>
      </c>
      <c r="R71" s="85"/>
      <c r="S71" s="167"/>
      <c r="T71" s="167"/>
      <c r="U71" s="167"/>
      <c r="Y71" s="156"/>
      <c r="Z71" s="156"/>
      <c r="AA71" s="157"/>
      <c r="AB71" s="158"/>
    </row>
    <row r="72" spans="1:28" s="87" customFormat="1" ht="12.6" customHeight="1" x14ac:dyDescent="0.25">
      <c r="A72" s="77" t="str">
        <f t="shared" si="0"/>
        <v>Colombia: Neiva</v>
      </c>
      <c r="B72" s="78"/>
      <c r="C72" s="79" t="s">
        <v>84</v>
      </c>
      <c r="D72" s="79" t="s">
        <v>90</v>
      </c>
      <c r="E72" s="80">
        <v>2012</v>
      </c>
      <c r="F72" s="81">
        <v>99.644996643066406</v>
      </c>
      <c r="G72" s="82"/>
      <c r="H72" s="81">
        <v>100</v>
      </c>
      <c r="I72" s="82"/>
      <c r="J72" s="83" t="s">
        <v>17</v>
      </c>
      <c r="K72" s="82"/>
      <c r="L72" s="81" t="s">
        <v>17</v>
      </c>
      <c r="M72" s="82"/>
      <c r="N72" s="81" t="s">
        <v>17</v>
      </c>
      <c r="O72" s="163"/>
      <c r="P72" s="84" t="s">
        <v>84</v>
      </c>
      <c r="Q72" s="84" t="s">
        <v>90</v>
      </c>
      <c r="R72" s="85"/>
      <c r="S72" s="167"/>
      <c r="T72" s="167"/>
      <c r="U72" s="167"/>
      <c r="Y72" s="156"/>
      <c r="Z72" s="156"/>
      <c r="AA72" s="157"/>
      <c r="AB72" s="158"/>
    </row>
    <row r="73" spans="1:28" s="87" customFormat="1" ht="12.6" customHeight="1" x14ac:dyDescent="0.25">
      <c r="A73" s="77" t="str">
        <f t="shared" si="0"/>
        <v>Colombia: Pasto</v>
      </c>
      <c r="B73" s="78"/>
      <c r="C73" s="79" t="s">
        <v>84</v>
      </c>
      <c r="D73" s="79" t="s">
        <v>91</v>
      </c>
      <c r="E73" s="80">
        <v>2012</v>
      </c>
      <c r="F73" s="81">
        <v>80.753997802734375</v>
      </c>
      <c r="G73" s="82"/>
      <c r="H73" s="81" t="s">
        <v>17</v>
      </c>
      <c r="I73" s="82"/>
      <c r="J73" s="83" t="s">
        <v>17</v>
      </c>
      <c r="K73" s="82"/>
      <c r="L73" s="81" t="s">
        <v>17</v>
      </c>
      <c r="M73" s="82"/>
      <c r="N73" s="81" t="s">
        <v>17</v>
      </c>
      <c r="O73" s="163"/>
      <c r="P73" s="84" t="s">
        <v>84</v>
      </c>
      <c r="Q73" s="84" t="s">
        <v>91</v>
      </c>
      <c r="R73" s="85"/>
      <c r="S73" s="167"/>
      <c r="T73" s="167"/>
      <c r="U73" s="167"/>
      <c r="Y73" s="156"/>
      <c r="Z73" s="156"/>
      <c r="AA73" s="157"/>
      <c r="AB73" s="158"/>
    </row>
    <row r="74" spans="1:28" s="87" customFormat="1" ht="12.6" customHeight="1" x14ac:dyDescent="0.25">
      <c r="A74" s="77" t="str">
        <f t="shared" si="0"/>
        <v>Colombia: Tunja</v>
      </c>
      <c r="B74" s="78"/>
      <c r="C74" s="79" t="s">
        <v>84</v>
      </c>
      <c r="D74" s="79" t="s">
        <v>92</v>
      </c>
      <c r="E74" s="80">
        <v>2012</v>
      </c>
      <c r="F74" s="81">
        <v>71.307998657226563</v>
      </c>
      <c r="G74" s="82"/>
      <c r="H74" s="81" t="s">
        <v>17</v>
      </c>
      <c r="I74" s="82"/>
      <c r="J74" s="83" t="s">
        <v>17</v>
      </c>
      <c r="K74" s="82"/>
      <c r="L74" s="81" t="s">
        <v>17</v>
      </c>
      <c r="M74" s="82"/>
      <c r="N74" s="81" t="s">
        <v>17</v>
      </c>
      <c r="O74" s="163"/>
      <c r="P74" s="84" t="s">
        <v>84</v>
      </c>
      <c r="Q74" s="84" t="s">
        <v>92</v>
      </c>
      <c r="R74" s="85"/>
      <c r="S74" s="167"/>
      <c r="T74" s="167"/>
      <c r="U74" s="167"/>
      <c r="Y74" s="95"/>
      <c r="Z74" s="95"/>
      <c r="AA74" s="159"/>
      <c r="AB74" s="160"/>
    </row>
    <row r="75" spans="1:28" s="87" customFormat="1" ht="12.6" customHeight="1" x14ac:dyDescent="0.25">
      <c r="A75" s="77" t="str">
        <f t="shared" si="0"/>
        <v>Colombia: Cali</v>
      </c>
      <c r="B75" s="78"/>
      <c r="C75" s="79" t="s">
        <v>84</v>
      </c>
      <c r="D75" s="79" t="s">
        <v>93</v>
      </c>
      <c r="E75" s="88">
        <v>2012</v>
      </c>
      <c r="F75" s="81">
        <v>602.25</v>
      </c>
      <c r="G75" s="82"/>
      <c r="H75" s="81" t="s">
        <v>17</v>
      </c>
      <c r="I75" s="82"/>
      <c r="J75" s="83" t="s">
        <v>17</v>
      </c>
      <c r="K75" s="82"/>
      <c r="L75" s="81" t="s">
        <v>17</v>
      </c>
      <c r="M75" s="82"/>
      <c r="N75" s="81" t="s">
        <v>17</v>
      </c>
      <c r="O75" s="163"/>
      <c r="P75" s="84" t="s">
        <v>84</v>
      </c>
      <c r="Q75" s="84" t="s">
        <v>93</v>
      </c>
      <c r="R75" s="85"/>
      <c r="S75" s="167"/>
      <c r="T75" s="167"/>
      <c r="U75" s="167"/>
      <c r="Y75" s="95"/>
      <c r="Z75" s="95"/>
      <c r="AA75" s="159"/>
      <c r="AB75" s="160"/>
    </row>
    <row r="76" spans="1:28" s="87" customFormat="1" ht="12.6" customHeight="1" x14ac:dyDescent="0.25">
      <c r="A76" s="77" t="str">
        <f t="shared" si="0"/>
        <v>Colombia: Medellín</v>
      </c>
      <c r="C76" s="89" t="s">
        <v>84</v>
      </c>
      <c r="D76" s="89" t="s">
        <v>94</v>
      </c>
      <c r="E76" s="90">
        <v>2012</v>
      </c>
      <c r="F76" s="91">
        <v>516.45501708984375</v>
      </c>
      <c r="G76" s="92"/>
      <c r="H76" s="91" t="s">
        <v>17</v>
      </c>
      <c r="I76" s="92"/>
      <c r="J76" s="93" t="s">
        <v>17</v>
      </c>
      <c r="K76" s="92"/>
      <c r="L76" s="91" t="s">
        <v>17</v>
      </c>
      <c r="M76" s="92"/>
      <c r="N76" s="91" t="s">
        <v>17</v>
      </c>
      <c r="O76" s="164"/>
      <c r="P76" s="84" t="s">
        <v>84</v>
      </c>
      <c r="Q76" s="84" t="s">
        <v>94</v>
      </c>
      <c r="R76" s="85"/>
      <c r="S76" s="167"/>
      <c r="T76" s="167"/>
      <c r="U76" s="167"/>
      <c r="Y76" s="95"/>
      <c r="Z76" s="95"/>
      <c r="AA76" s="159"/>
      <c r="AB76" s="160"/>
    </row>
    <row r="77" spans="1:28" s="87" customFormat="1" ht="12.6" customHeight="1" x14ac:dyDescent="0.25">
      <c r="A77" s="77" t="str">
        <f t="shared" si="0"/>
        <v>Colombia: Cartagena</v>
      </c>
      <c r="C77" s="89" t="s">
        <v>84</v>
      </c>
      <c r="D77" s="89" t="s">
        <v>95</v>
      </c>
      <c r="E77" s="90">
        <v>2012</v>
      </c>
      <c r="F77" s="91">
        <v>273.75</v>
      </c>
      <c r="G77" s="92"/>
      <c r="H77" s="91" t="s">
        <v>17</v>
      </c>
      <c r="I77" s="92"/>
      <c r="J77" s="93" t="s">
        <v>17</v>
      </c>
      <c r="K77" s="92"/>
      <c r="L77" s="91" t="s">
        <v>17</v>
      </c>
      <c r="M77" s="92"/>
      <c r="N77" s="91" t="s">
        <v>17</v>
      </c>
      <c r="O77" s="164"/>
      <c r="P77" s="84" t="s">
        <v>84</v>
      </c>
      <c r="Q77" s="84" t="s">
        <v>95</v>
      </c>
      <c r="R77" s="85"/>
      <c r="S77" s="167"/>
      <c r="T77" s="167"/>
      <c r="U77" s="167"/>
      <c r="Y77" s="95"/>
      <c r="Z77" s="95"/>
      <c r="AA77" s="159"/>
      <c r="AB77" s="160"/>
    </row>
    <row r="78" spans="1:28" s="87" customFormat="1" ht="12.6" customHeight="1" x14ac:dyDescent="0.25">
      <c r="A78" s="77" t="str">
        <f t="shared" si="0"/>
        <v>Colombia: Barranquilla</v>
      </c>
      <c r="C78" s="89" t="s">
        <v>84</v>
      </c>
      <c r="D78" s="89" t="s">
        <v>96</v>
      </c>
      <c r="E78" s="90">
        <v>2012</v>
      </c>
      <c r="F78" s="91">
        <v>476.69000244140625</v>
      </c>
      <c r="G78" s="92"/>
      <c r="H78" s="91" t="s">
        <v>17</v>
      </c>
      <c r="I78" s="92"/>
      <c r="J78" s="93" t="s">
        <v>17</v>
      </c>
      <c r="K78" s="92"/>
      <c r="L78" s="91" t="s">
        <v>17</v>
      </c>
      <c r="M78" s="92"/>
      <c r="N78" s="91" t="s">
        <v>17</v>
      </c>
      <c r="O78" s="164"/>
      <c r="P78" s="84" t="s">
        <v>84</v>
      </c>
      <c r="Q78" s="84" t="s">
        <v>96</v>
      </c>
      <c r="R78" s="85"/>
      <c r="S78" s="167"/>
      <c r="T78" s="167"/>
      <c r="U78" s="167"/>
      <c r="Y78" s="95"/>
      <c r="Z78" s="95"/>
      <c r="AA78" s="159"/>
      <c r="AB78" s="160"/>
    </row>
    <row r="79" spans="1:28" s="87" customFormat="1" ht="12.6" customHeight="1" x14ac:dyDescent="0.25">
      <c r="A79" s="77" t="str">
        <f t="shared" si="0"/>
        <v>Colombia: Pereira</v>
      </c>
      <c r="C79" s="89" t="s">
        <v>84</v>
      </c>
      <c r="D79" s="89" t="s">
        <v>97</v>
      </c>
      <c r="E79" s="90">
        <v>2012</v>
      </c>
      <c r="F79" s="91">
        <v>128.47999572753906</v>
      </c>
      <c r="G79" s="92"/>
      <c r="H79" s="91" t="s">
        <v>17</v>
      </c>
      <c r="I79" s="92"/>
      <c r="J79" s="93" t="s">
        <v>17</v>
      </c>
      <c r="K79" s="92"/>
      <c r="L79" s="91" t="s">
        <v>17</v>
      </c>
      <c r="M79" s="92"/>
      <c r="N79" s="91" t="s">
        <v>17</v>
      </c>
      <c r="O79" s="164"/>
      <c r="P79" s="84" t="s">
        <v>84</v>
      </c>
      <c r="Q79" s="84" t="s">
        <v>97</v>
      </c>
      <c r="R79" s="85"/>
      <c r="S79" s="167"/>
      <c r="T79" s="167"/>
      <c r="U79" s="167"/>
      <c r="Y79" s="156"/>
      <c r="Z79" s="156"/>
      <c r="AA79" s="157"/>
      <c r="AB79" s="158"/>
    </row>
    <row r="80" spans="1:28" s="87" customFormat="1" ht="12.6" customHeight="1" x14ac:dyDescent="0.25">
      <c r="A80" s="77" t="str">
        <f t="shared" si="0"/>
        <v>Colombia: Cucuta</v>
      </c>
      <c r="C80" s="89" t="s">
        <v>84</v>
      </c>
      <c r="D80" s="89" t="s">
        <v>98</v>
      </c>
      <c r="E80" s="90">
        <v>2012</v>
      </c>
      <c r="F80" s="91">
        <v>150.01499938964844</v>
      </c>
      <c r="G80" s="92"/>
      <c r="H80" s="91" t="s">
        <v>17</v>
      </c>
      <c r="I80" s="92"/>
      <c r="J80" s="93" t="s">
        <v>17</v>
      </c>
      <c r="K80" s="92"/>
      <c r="L80" s="91" t="s">
        <v>17</v>
      </c>
      <c r="M80" s="92"/>
      <c r="N80" s="91" t="s">
        <v>17</v>
      </c>
      <c r="O80" s="164"/>
      <c r="P80" s="84" t="s">
        <v>84</v>
      </c>
      <c r="Q80" s="84" t="s">
        <v>98</v>
      </c>
      <c r="R80" s="85"/>
      <c r="S80" s="167"/>
      <c r="T80" s="167"/>
      <c r="U80" s="167"/>
      <c r="Y80" s="156"/>
      <c r="Z80" s="156"/>
      <c r="AA80" s="157"/>
      <c r="AB80" s="158"/>
    </row>
    <row r="81" spans="1:30" s="87" customFormat="1" ht="12.6" customHeight="1" x14ac:dyDescent="0.25">
      <c r="A81" s="77" t="str">
        <f t="shared" si="0"/>
        <v>Colombia: Santa Marta</v>
      </c>
      <c r="B81" s="78"/>
      <c r="C81" s="79" t="s">
        <v>84</v>
      </c>
      <c r="D81" s="79" t="s">
        <v>99</v>
      </c>
      <c r="E81" s="80">
        <v>2012</v>
      </c>
      <c r="F81" s="81">
        <v>71.307998657226563</v>
      </c>
      <c r="G81" s="82"/>
      <c r="H81" s="81" t="s">
        <v>17</v>
      </c>
      <c r="I81" s="82"/>
      <c r="J81" s="83" t="s">
        <v>17</v>
      </c>
      <c r="K81" s="82"/>
      <c r="L81" s="81" t="s">
        <v>17</v>
      </c>
      <c r="M81" s="82"/>
      <c r="N81" s="81" t="s">
        <v>17</v>
      </c>
      <c r="O81" s="163"/>
      <c r="P81" s="84" t="s">
        <v>84</v>
      </c>
      <c r="Q81" s="84" t="s">
        <v>99</v>
      </c>
      <c r="R81" s="85"/>
      <c r="S81" s="167"/>
      <c r="T81" s="167"/>
      <c r="U81" s="167"/>
      <c r="Y81" s="156"/>
      <c r="Z81" s="156"/>
      <c r="AA81" s="157"/>
      <c r="AB81" s="158"/>
    </row>
    <row r="82" spans="1:30" s="87" customFormat="1" ht="12.6" customHeight="1" x14ac:dyDescent="0.25">
      <c r="A82" s="77" t="str">
        <f t="shared" ref="A82:A145" si="1">CONCATENATE(C82,": ",D82)</f>
        <v>Costa Rica: San José</v>
      </c>
      <c r="B82" s="78"/>
      <c r="C82" s="79" t="s">
        <v>100</v>
      </c>
      <c r="D82" s="79" t="s">
        <v>101</v>
      </c>
      <c r="E82" s="80">
        <v>2008</v>
      </c>
      <c r="F82" s="81">
        <v>135.25399780273438</v>
      </c>
      <c r="G82" s="82"/>
      <c r="H82" s="81" t="s">
        <v>17</v>
      </c>
      <c r="I82" s="82"/>
      <c r="J82" s="83" t="s">
        <v>17</v>
      </c>
      <c r="K82" s="82"/>
      <c r="L82" s="81" t="s">
        <v>17</v>
      </c>
      <c r="M82" s="82"/>
      <c r="N82" s="81" t="s">
        <v>17</v>
      </c>
      <c r="O82" s="163"/>
      <c r="P82" s="84" t="s">
        <v>100</v>
      </c>
      <c r="Q82" s="84" t="s">
        <v>101</v>
      </c>
      <c r="R82" s="85"/>
      <c r="S82" s="167"/>
      <c r="T82" s="167"/>
      <c r="U82" s="167"/>
      <c r="Y82" s="156"/>
      <c r="Z82" s="156"/>
      <c r="AA82" s="157"/>
      <c r="AB82" s="158"/>
    </row>
    <row r="83" spans="1:30" s="87" customFormat="1" ht="12.6" customHeight="1" x14ac:dyDescent="0.25">
      <c r="A83" s="77" t="str">
        <f t="shared" si="1"/>
        <v>Croatia: Zagreb</v>
      </c>
      <c r="B83" s="78"/>
      <c r="C83" s="79" t="s">
        <v>102</v>
      </c>
      <c r="D83" s="79" t="s">
        <v>103</v>
      </c>
      <c r="E83" s="80">
        <v>2012</v>
      </c>
      <c r="F83" s="81">
        <v>295.29299926757812</v>
      </c>
      <c r="G83" s="82">
        <v>8</v>
      </c>
      <c r="H83" s="81">
        <v>91.463060608437587</v>
      </c>
      <c r="I83" s="82">
        <v>8</v>
      </c>
      <c r="J83" s="83">
        <v>0.10290000000000001</v>
      </c>
      <c r="K83" s="82">
        <v>8</v>
      </c>
      <c r="L83" s="81">
        <v>2.3315826131871926</v>
      </c>
      <c r="M83" s="82">
        <v>8</v>
      </c>
      <c r="N83" s="81">
        <v>6.0796999999999999</v>
      </c>
      <c r="O83" s="163">
        <v>8</v>
      </c>
      <c r="P83" s="84" t="s">
        <v>102</v>
      </c>
      <c r="Q83" s="84" t="s">
        <v>103</v>
      </c>
      <c r="R83" s="85"/>
      <c r="S83" s="167"/>
      <c r="T83" s="167"/>
      <c r="U83" s="167"/>
      <c r="Y83" s="156"/>
      <c r="Z83" s="156"/>
      <c r="AA83" s="157"/>
      <c r="AB83" s="158"/>
    </row>
    <row r="84" spans="1:30" s="87" customFormat="1" ht="12.6" customHeight="1" x14ac:dyDescent="0.25">
      <c r="A84" s="77" t="str">
        <f t="shared" si="1"/>
        <v>Croatia: Split</v>
      </c>
      <c r="B84" s="78"/>
      <c r="C84" s="79" t="s">
        <v>102</v>
      </c>
      <c r="D84" s="79" t="s">
        <v>104</v>
      </c>
      <c r="E84" s="80">
        <v>2012</v>
      </c>
      <c r="F84" s="81">
        <v>58.159999847412109</v>
      </c>
      <c r="G84" s="82">
        <v>8</v>
      </c>
      <c r="H84" s="81">
        <v>98.691537845752038</v>
      </c>
      <c r="I84" s="82">
        <v>8</v>
      </c>
      <c r="J84" s="83">
        <v>0</v>
      </c>
      <c r="K84" s="82">
        <v>8</v>
      </c>
      <c r="L84" s="81">
        <v>1.308459387182263</v>
      </c>
      <c r="M84" s="82">
        <v>8</v>
      </c>
      <c r="N84" s="81">
        <v>0</v>
      </c>
      <c r="O84" s="163">
        <v>8</v>
      </c>
      <c r="P84" s="84" t="s">
        <v>102</v>
      </c>
      <c r="Q84" s="84" t="s">
        <v>104</v>
      </c>
      <c r="R84" s="85"/>
      <c r="S84" s="167"/>
      <c r="T84" s="167"/>
      <c r="U84" s="167"/>
      <c r="Y84" s="95"/>
      <c r="Z84" s="95"/>
      <c r="AA84" s="159"/>
      <c r="AB84" s="160"/>
    </row>
    <row r="85" spans="1:30" s="87" customFormat="1" ht="12.6" customHeight="1" x14ac:dyDescent="0.25">
      <c r="A85" s="77" t="str">
        <f t="shared" si="1"/>
        <v>Croatia: Rijeka</v>
      </c>
      <c r="B85" s="78"/>
      <c r="C85" s="79" t="s">
        <v>102</v>
      </c>
      <c r="D85" s="79" t="s">
        <v>105</v>
      </c>
      <c r="E85" s="80">
        <v>2012</v>
      </c>
      <c r="F85" s="81">
        <v>27.659000396728516</v>
      </c>
      <c r="G85" s="82">
        <v>8</v>
      </c>
      <c r="H85" s="81">
        <v>76.372971713811239</v>
      </c>
      <c r="I85" s="82">
        <v>8</v>
      </c>
      <c r="J85" s="83">
        <v>0</v>
      </c>
      <c r="K85" s="82">
        <v>8</v>
      </c>
      <c r="L85" s="81">
        <v>23.627028286188764</v>
      </c>
      <c r="M85" s="82">
        <v>8</v>
      </c>
      <c r="N85" s="81">
        <v>0</v>
      </c>
      <c r="O85" s="163">
        <v>8</v>
      </c>
      <c r="P85" s="84" t="s">
        <v>102</v>
      </c>
      <c r="Q85" s="84" t="s">
        <v>105</v>
      </c>
      <c r="R85" s="85"/>
      <c r="S85" s="167"/>
      <c r="T85" s="167"/>
      <c r="U85" s="167"/>
      <c r="Y85" s="95"/>
      <c r="Z85" s="95"/>
      <c r="AA85" s="159"/>
      <c r="AB85" s="160"/>
    </row>
    <row r="86" spans="1:30" s="87" customFormat="1" ht="12.6" customHeight="1" x14ac:dyDescent="0.25">
      <c r="A86" s="77" t="str">
        <f t="shared" si="1"/>
        <v>Cuba: Habana</v>
      </c>
      <c r="C86" s="89" t="s">
        <v>106</v>
      </c>
      <c r="D86" s="89" t="s">
        <v>107</v>
      </c>
      <c r="E86" s="90">
        <v>2012</v>
      </c>
      <c r="F86" s="91">
        <v>1440.1199951171875</v>
      </c>
      <c r="G86" s="92"/>
      <c r="H86" s="91">
        <v>97.193286387081699</v>
      </c>
      <c r="I86" s="92"/>
      <c r="J86" s="93">
        <v>0</v>
      </c>
      <c r="K86" s="92"/>
      <c r="L86" s="91">
        <v>2.8067104342687914</v>
      </c>
      <c r="M86" s="92"/>
      <c r="N86" s="91" t="s">
        <v>17</v>
      </c>
      <c r="O86" s="164"/>
      <c r="P86" s="84" t="s">
        <v>106</v>
      </c>
      <c r="Q86" s="84" t="s">
        <v>107</v>
      </c>
      <c r="R86" s="85"/>
      <c r="S86" s="167"/>
      <c r="T86" s="167"/>
      <c r="U86" s="167"/>
      <c r="Y86" s="95"/>
      <c r="Z86" s="95"/>
      <c r="AA86" s="159"/>
      <c r="AB86" s="160"/>
    </row>
    <row r="87" spans="1:30" s="87" customFormat="1" ht="12.6" customHeight="1" x14ac:dyDescent="0.25">
      <c r="A87" s="77" t="str">
        <f t="shared" si="1"/>
        <v>Cuba: Camagüey</v>
      </c>
      <c r="C87" s="89" t="s">
        <v>106</v>
      </c>
      <c r="D87" s="89" t="s">
        <v>108</v>
      </c>
      <c r="E87" s="90">
        <v>2012</v>
      </c>
      <c r="F87" s="91">
        <v>464.10000610351562</v>
      </c>
      <c r="G87" s="92">
        <v>9</v>
      </c>
      <c r="H87" s="91">
        <v>79.099332315379343</v>
      </c>
      <c r="I87" s="92">
        <v>9</v>
      </c>
      <c r="J87" s="93">
        <v>0</v>
      </c>
      <c r="K87" s="92"/>
      <c r="L87" s="91">
        <v>7.8215899072761443</v>
      </c>
      <c r="M87" s="92"/>
      <c r="N87" s="91">
        <v>7.3259999999999996</v>
      </c>
      <c r="O87" s="164"/>
      <c r="P87" s="84" t="s">
        <v>106</v>
      </c>
      <c r="Q87" s="84" t="s">
        <v>108</v>
      </c>
      <c r="R87" s="85"/>
      <c r="S87" s="167"/>
      <c r="T87" s="167"/>
      <c r="U87" s="167"/>
      <c r="Y87" s="95"/>
      <c r="Z87" s="95"/>
      <c r="AA87" s="159"/>
      <c r="AB87" s="160"/>
    </row>
    <row r="88" spans="1:30" s="94" customFormat="1" ht="12.6" customHeight="1" x14ac:dyDescent="0.25">
      <c r="A88" s="77" t="str">
        <f t="shared" si="1"/>
        <v>Dominica: Roseau</v>
      </c>
      <c r="C88" s="95" t="s">
        <v>109</v>
      </c>
      <c r="D88" s="95" t="s">
        <v>110</v>
      </c>
      <c r="E88" s="96">
        <v>2002</v>
      </c>
      <c r="F88" s="97">
        <v>23</v>
      </c>
      <c r="G88" s="98"/>
      <c r="H88" s="97" t="s">
        <v>17</v>
      </c>
      <c r="I88" s="98"/>
      <c r="J88" s="99" t="s">
        <v>17</v>
      </c>
      <c r="K88" s="98"/>
      <c r="L88" s="97" t="s">
        <v>17</v>
      </c>
      <c r="M88" s="98"/>
      <c r="N88" s="97" t="s">
        <v>17</v>
      </c>
      <c r="O88" s="165"/>
      <c r="P88" s="84" t="s">
        <v>109</v>
      </c>
      <c r="Q88" s="84" t="s">
        <v>110</v>
      </c>
      <c r="R88" s="85"/>
      <c r="S88" s="168"/>
      <c r="T88" s="168"/>
      <c r="U88" s="168"/>
      <c r="Y88" s="95"/>
      <c r="Z88" s="95"/>
      <c r="AA88" s="159"/>
      <c r="AB88" s="160"/>
      <c r="AC88" s="87"/>
      <c r="AD88" s="87"/>
    </row>
    <row r="89" spans="1:30" s="87" customFormat="1" ht="21.6" customHeight="1" x14ac:dyDescent="0.25">
      <c r="A89" s="77" t="str">
        <f t="shared" si="1"/>
        <v>Dominican Republic: Distrito Nacional (Capital de la República)</v>
      </c>
      <c r="C89" s="89" t="s">
        <v>111</v>
      </c>
      <c r="D89" s="89" t="s">
        <v>112</v>
      </c>
      <c r="E89" s="90">
        <v>2012</v>
      </c>
      <c r="F89" s="91">
        <v>715.13897705078125</v>
      </c>
      <c r="G89" s="92"/>
      <c r="H89" s="91">
        <v>100</v>
      </c>
      <c r="I89" s="92"/>
      <c r="J89" s="93" t="s">
        <v>17</v>
      </c>
      <c r="K89" s="92"/>
      <c r="L89" s="91" t="s">
        <v>17</v>
      </c>
      <c r="M89" s="92"/>
      <c r="N89" s="91" t="s">
        <v>17</v>
      </c>
      <c r="O89" s="164"/>
      <c r="P89" s="84" t="s">
        <v>111</v>
      </c>
      <c r="Q89" s="84" t="s">
        <v>112</v>
      </c>
      <c r="R89" s="85"/>
      <c r="S89" s="167"/>
      <c r="T89" s="167"/>
      <c r="U89" s="167"/>
      <c r="Y89" s="156"/>
      <c r="Z89" s="156"/>
      <c r="AA89" s="157"/>
      <c r="AB89" s="158"/>
    </row>
    <row r="90" spans="1:30" s="94" customFormat="1" ht="12.6" customHeight="1" x14ac:dyDescent="0.25">
      <c r="A90" s="77" t="str">
        <f t="shared" si="1"/>
        <v>Dominican Republic: Santo  Domingo Este</v>
      </c>
      <c r="C90" s="95" t="s">
        <v>111</v>
      </c>
      <c r="D90" s="95" t="s">
        <v>113</v>
      </c>
      <c r="E90" s="96">
        <v>2012</v>
      </c>
      <c r="F90" s="97">
        <v>248.91099548339844</v>
      </c>
      <c r="G90" s="98"/>
      <c r="H90" s="97">
        <v>100</v>
      </c>
      <c r="I90" s="98"/>
      <c r="J90" s="99" t="s">
        <v>17</v>
      </c>
      <c r="K90" s="98"/>
      <c r="L90" s="97" t="s">
        <v>17</v>
      </c>
      <c r="M90" s="98"/>
      <c r="N90" s="97" t="s">
        <v>17</v>
      </c>
      <c r="O90" s="165"/>
      <c r="P90" s="84" t="s">
        <v>111</v>
      </c>
      <c r="Q90" s="84" t="s">
        <v>113</v>
      </c>
      <c r="R90" s="85"/>
      <c r="S90" s="168"/>
      <c r="T90" s="168"/>
      <c r="U90" s="168"/>
      <c r="Y90" s="156"/>
      <c r="Z90" s="156"/>
      <c r="AA90" s="157"/>
      <c r="AB90" s="158"/>
      <c r="AC90" s="87"/>
      <c r="AD90" s="87"/>
    </row>
    <row r="91" spans="1:30" s="87" customFormat="1" ht="12.6" customHeight="1" x14ac:dyDescent="0.25">
      <c r="A91" s="77" t="str">
        <f t="shared" si="1"/>
        <v>Dominican Republic: Santo  Domingo Norte</v>
      </c>
      <c r="B91" s="78"/>
      <c r="C91" s="79" t="s">
        <v>111</v>
      </c>
      <c r="D91" s="79" t="s">
        <v>114</v>
      </c>
      <c r="E91" s="80">
        <v>2012</v>
      </c>
      <c r="F91" s="81">
        <v>103.677001953125</v>
      </c>
      <c r="G91" s="82"/>
      <c r="H91" s="81">
        <v>100</v>
      </c>
      <c r="I91" s="82"/>
      <c r="J91" s="83" t="s">
        <v>17</v>
      </c>
      <c r="K91" s="82"/>
      <c r="L91" s="81" t="s">
        <v>17</v>
      </c>
      <c r="M91" s="82"/>
      <c r="N91" s="81" t="s">
        <v>17</v>
      </c>
      <c r="O91" s="163"/>
      <c r="P91" s="84" t="s">
        <v>111</v>
      </c>
      <c r="Q91" s="84" t="s">
        <v>114</v>
      </c>
      <c r="R91" s="85"/>
      <c r="S91" s="167"/>
      <c r="T91" s="167"/>
      <c r="U91" s="167"/>
      <c r="Y91" s="156"/>
      <c r="Z91" s="156"/>
      <c r="AA91" s="157"/>
      <c r="AB91" s="158"/>
    </row>
    <row r="92" spans="1:30" s="87" customFormat="1" ht="12.6" customHeight="1" x14ac:dyDescent="0.25">
      <c r="A92" s="77" t="str">
        <f t="shared" si="1"/>
        <v>Dominican Republic: Santo  Domingo Oeste</v>
      </c>
      <c r="B92" s="78"/>
      <c r="C92" s="79" t="s">
        <v>111</v>
      </c>
      <c r="D92" s="79" t="s">
        <v>115</v>
      </c>
      <c r="E92" s="80">
        <v>2012</v>
      </c>
      <c r="F92" s="81">
        <v>112.27300262451172</v>
      </c>
      <c r="G92" s="82"/>
      <c r="H92" s="81">
        <v>100</v>
      </c>
      <c r="I92" s="82"/>
      <c r="J92" s="83" t="s">
        <v>17</v>
      </c>
      <c r="K92" s="82"/>
      <c r="L92" s="81" t="s">
        <v>17</v>
      </c>
      <c r="M92" s="82"/>
      <c r="N92" s="81" t="s">
        <v>17</v>
      </c>
      <c r="O92" s="163"/>
      <c r="P92" s="84" t="s">
        <v>111</v>
      </c>
      <c r="Q92" s="84" t="s">
        <v>115</v>
      </c>
      <c r="R92" s="85"/>
      <c r="S92" s="167"/>
      <c r="T92" s="167"/>
      <c r="U92" s="167"/>
      <c r="Y92" s="156"/>
      <c r="Z92" s="156"/>
      <c r="AA92" s="157"/>
      <c r="AB92" s="158"/>
    </row>
    <row r="93" spans="1:30" s="87" customFormat="1" ht="12.6" customHeight="1" x14ac:dyDescent="0.25">
      <c r="A93" s="77" t="str">
        <f t="shared" si="1"/>
        <v>Dominican Republic: Los Alcarrizos</v>
      </c>
      <c r="B93" s="78"/>
      <c r="C93" s="79" t="s">
        <v>111</v>
      </c>
      <c r="D93" s="79" t="s">
        <v>116</v>
      </c>
      <c r="E93" s="80">
        <v>2012</v>
      </c>
      <c r="F93" s="81">
        <v>47.298000335693359</v>
      </c>
      <c r="G93" s="82"/>
      <c r="H93" s="81">
        <v>100</v>
      </c>
      <c r="I93" s="82"/>
      <c r="J93" s="83" t="s">
        <v>17</v>
      </c>
      <c r="K93" s="82"/>
      <c r="L93" s="81" t="s">
        <v>17</v>
      </c>
      <c r="M93" s="82"/>
      <c r="N93" s="81" t="s">
        <v>17</v>
      </c>
      <c r="O93" s="163"/>
      <c r="P93" s="84" t="s">
        <v>111</v>
      </c>
      <c r="Q93" s="84" t="s">
        <v>116</v>
      </c>
      <c r="R93" s="85"/>
      <c r="S93" s="167"/>
      <c r="T93" s="167"/>
      <c r="U93" s="167"/>
      <c r="Y93" s="156"/>
      <c r="Z93" s="156"/>
      <c r="AA93" s="157"/>
      <c r="AB93" s="158"/>
    </row>
    <row r="94" spans="1:30" s="87" customFormat="1" ht="12.6" customHeight="1" x14ac:dyDescent="0.25">
      <c r="A94" s="77" t="str">
        <f t="shared" si="1"/>
        <v>Ecuador: Cuenca</v>
      </c>
      <c r="B94" s="78"/>
      <c r="C94" s="79" t="s">
        <v>117</v>
      </c>
      <c r="D94" s="79" t="s">
        <v>118</v>
      </c>
      <c r="E94" s="80">
        <v>2012</v>
      </c>
      <c r="F94" s="81">
        <v>138.23599243164062</v>
      </c>
      <c r="G94" s="82"/>
      <c r="H94" s="81" t="s">
        <v>17</v>
      </c>
      <c r="I94" s="82"/>
      <c r="J94" s="83" t="s">
        <v>17</v>
      </c>
      <c r="K94" s="82"/>
      <c r="L94" s="81">
        <v>0.4969761959604761</v>
      </c>
      <c r="M94" s="82"/>
      <c r="N94" s="81">
        <v>1.4244000000000001</v>
      </c>
      <c r="O94" s="163"/>
      <c r="P94" s="84" t="s">
        <v>117</v>
      </c>
      <c r="Q94" s="84" t="s">
        <v>118</v>
      </c>
      <c r="R94" s="85"/>
      <c r="S94" s="167"/>
      <c r="T94" s="167"/>
      <c r="U94" s="167"/>
      <c r="Y94" s="95"/>
      <c r="Z94" s="95"/>
      <c r="AA94" s="159"/>
      <c r="AB94" s="160"/>
    </row>
    <row r="95" spans="1:30" s="87" customFormat="1" ht="12.6" customHeight="1" x14ac:dyDescent="0.25">
      <c r="A95" s="77" t="str">
        <f t="shared" si="1"/>
        <v>Ecuador: Guayaquil</v>
      </c>
      <c r="B95" s="78"/>
      <c r="C95" s="79" t="s">
        <v>117</v>
      </c>
      <c r="D95" s="79" t="s">
        <v>119</v>
      </c>
      <c r="E95" s="80">
        <v>2012</v>
      </c>
      <c r="F95" s="81">
        <v>1139.5560302734375</v>
      </c>
      <c r="G95" s="82"/>
      <c r="H95" s="81" t="s">
        <v>17</v>
      </c>
      <c r="I95" s="82"/>
      <c r="J95" s="83" t="s">
        <v>17</v>
      </c>
      <c r="K95" s="82"/>
      <c r="L95" s="81" t="s">
        <v>17</v>
      </c>
      <c r="M95" s="82"/>
      <c r="N95" s="81" t="s">
        <v>17</v>
      </c>
      <c r="O95" s="163"/>
      <c r="P95" s="84" t="s">
        <v>117</v>
      </c>
      <c r="Q95" s="84" t="s">
        <v>119</v>
      </c>
      <c r="R95" s="85"/>
      <c r="S95" s="167"/>
      <c r="T95" s="167"/>
      <c r="U95" s="167"/>
      <c r="Y95" s="95"/>
      <c r="Z95" s="95"/>
      <c r="AA95" s="159"/>
      <c r="AB95" s="160"/>
    </row>
    <row r="96" spans="1:30" s="87" customFormat="1" ht="12.6" customHeight="1" x14ac:dyDescent="0.25">
      <c r="A96" s="77" t="str">
        <f t="shared" si="1"/>
        <v>Ecuador: Quito</v>
      </c>
      <c r="C96" s="89" t="s">
        <v>117</v>
      </c>
      <c r="D96" s="89" t="s">
        <v>120</v>
      </c>
      <c r="E96" s="90">
        <v>2012</v>
      </c>
      <c r="F96" s="91">
        <v>651.8900146484375</v>
      </c>
      <c r="G96" s="92"/>
      <c r="H96" s="91" t="s">
        <v>17</v>
      </c>
      <c r="I96" s="92"/>
      <c r="J96" s="93" t="s">
        <v>17</v>
      </c>
      <c r="K96" s="92"/>
      <c r="L96" s="91">
        <v>0.85750663869311794</v>
      </c>
      <c r="M96" s="92"/>
      <c r="N96" s="91" t="s">
        <v>17</v>
      </c>
      <c r="O96" s="164"/>
      <c r="P96" s="84" t="s">
        <v>117</v>
      </c>
      <c r="Q96" s="84" t="s">
        <v>120</v>
      </c>
      <c r="R96" s="85"/>
      <c r="S96" s="167"/>
      <c r="T96" s="167"/>
      <c r="U96" s="167"/>
      <c r="Y96" s="95"/>
      <c r="Z96" s="95"/>
      <c r="AA96" s="159"/>
      <c r="AB96" s="160"/>
    </row>
    <row r="97" spans="1:30" s="87" customFormat="1" ht="12.6" customHeight="1" x14ac:dyDescent="0.25">
      <c r="A97" s="77" t="str">
        <f t="shared" si="1"/>
        <v>Egypt: Cairo</v>
      </c>
      <c r="C97" s="89" t="s">
        <v>121</v>
      </c>
      <c r="D97" s="89" t="s">
        <v>122</v>
      </c>
      <c r="E97" s="90">
        <v>2002</v>
      </c>
      <c r="F97" s="91">
        <v>3869</v>
      </c>
      <c r="G97" s="92"/>
      <c r="H97" s="91" t="s">
        <v>17</v>
      </c>
      <c r="I97" s="92"/>
      <c r="J97" s="93" t="s">
        <v>17</v>
      </c>
      <c r="K97" s="92"/>
      <c r="L97" s="91" t="s">
        <v>17</v>
      </c>
      <c r="M97" s="92"/>
      <c r="N97" s="91">
        <v>47.811319366478742</v>
      </c>
      <c r="O97" s="164"/>
      <c r="P97" s="84" t="s">
        <v>121</v>
      </c>
      <c r="Q97" s="84" t="s">
        <v>122</v>
      </c>
      <c r="R97" s="85"/>
      <c r="S97" s="167"/>
      <c r="T97" s="167"/>
      <c r="U97" s="167"/>
      <c r="Y97" s="95"/>
      <c r="Z97" s="95"/>
      <c r="AA97" s="159"/>
      <c r="AB97" s="160"/>
    </row>
    <row r="98" spans="1:30" s="94" customFormat="1" ht="12.6" customHeight="1" x14ac:dyDescent="0.25">
      <c r="A98" s="77" t="str">
        <f t="shared" si="1"/>
        <v>Gambia: Banjul</v>
      </c>
      <c r="C98" s="95" t="s">
        <v>123</v>
      </c>
      <c r="D98" s="95" t="s">
        <v>124</v>
      </c>
      <c r="E98" s="96">
        <v>2009</v>
      </c>
      <c r="F98" s="97">
        <v>41</v>
      </c>
      <c r="G98" s="98">
        <v>10</v>
      </c>
      <c r="H98" s="97">
        <v>100</v>
      </c>
      <c r="I98" s="98"/>
      <c r="J98" s="99">
        <v>0</v>
      </c>
      <c r="K98" s="98"/>
      <c r="L98" s="97">
        <v>0</v>
      </c>
      <c r="M98" s="98"/>
      <c r="N98" s="97">
        <v>0</v>
      </c>
      <c r="O98" s="165"/>
      <c r="P98" s="84" t="s">
        <v>123</v>
      </c>
      <c r="Q98" s="84" t="s">
        <v>124</v>
      </c>
      <c r="R98" s="85"/>
      <c r="S98" s="168"/>
      <c r="T98" s="168"/>
      <c r="U98" s="168"/>
      <c r="Y98" s="95"/>
      <c r="Z98" s="95"/>
      <c r="AA98" s="159"/>
      <c r="AB98" s="160"/>
      <c r="AC98" s="87"/>
      <c r="AD98" s="87"/>
    </row>
    <row r="99" spans="1:30" s="87" customFormat="1" ht="12.6" customHeight="1" x14ac:dyDescent="0.25">
      <c r="A99" s="77" t="str">
        <f t="shared" si="1"/>
        <v>Georgia: Batumi</v>
      </c>
      <c r="C99" s="89" t="s">
        <v>125</v>
      </c>
      <c r="D99" s="89" t="s">
        <v>126</v>
      </c>
      <c r="E99" s="90">
        <v>2009</v>
      </c>
      <c r="F99" s="91">
        <v>44.099998474121094</v>
      </c>
      <c r="G99" s="92"/>
      <c r="H99" s="91">
        <v>100</v>
      </c>
      <c r="I99" s="92"/>
      <c r="J99" s="93">
        <v>0</v>
      </c>
      <c r="K99" s="92"/>
      <c r="L99" s="91">
        <v>0</v>
      </c>
      <c r="M99" s="92"/>
      <c r="N99" s="91">
        <v>0</v>
      </c>
      <c r="O99" s="164"/>
      <c r="P99" s="84" t="s">
        <v>125</v>
      </c>
      <c r="Q99" s="84" t="s">
        <v>126</v>
      </c>
      <c r="R99" s="85"/>
      <c r="S99" s="167"/>
      <c r="T99" s="167"/>
      <c r="U99" s="167"/>
      <c r="Y99" s="156"/>
      <c r="Z99" s="156"/>
      <c r="AA99" s="157"/>
      <c r="AB99" s="158"/>
    </row>
    <row r="100" spans="1:30" s="87" customFormat="1" ht="12.6" customHeight="1" x14ac:dyDescent="0.25">
      <c r="A100" s="77" t="str">
        <f t="shared" si="1"/>
        <v>Georgia: Kutaisi</v>
      </c>
      <c r="C100" s="89" t="s">
        <v>125</v>
      </c>
      <c r="D100" s="89" t="s">
        <v>127</v>
      </c>
      <c r="E100" s="90">
        <v>2009</v>
      </c>
      <c r="F100" s="91">
        <v>200</v>
      </c>
      <c r="G100" s="92"/>
      <c r="H100" s="91" t="s">
        <v>17</v>
      </c>
      <c r="I100" s="92"/>
      <c r="J100" s="93" t="s">
        <v>17</v>
      </c>
      <c r="K100" s="92"/>
      <c r="L100" s="91" t="s">
        <v>17</v>
      </c>
      <c r="M100" s="92"/>
      <c r="N100" s="91" t="s">
        <v>17</v>
      </c>
      <c r="O100" s="164"/>
      <c r="P100" s="84" t="s">
        <v>125</v>
      </c>
      <c r="Q100" s="84" t="s">
        <v>127</v>
      </c>
      <c r="R100" s="85"/>
      <c r="S100" s="167"/>
      <c r="T100" s="167"/>
      <c r="U100" s="167"/>
      <c r="Y100" s="156"/>
      <c r="Z100" s="156"/>
      <c r="AA100" s="157"/>
      <c r="AB100" s="158"/>
    </row>
    <row r="101" spans="1:30" s="87" customFormat="1" ht="12.6" customHeight="1" x14ac:dyDescent="0.25">
      <c r="A101" s="77" t="str">
        <f t="shared" si="1"/>
        <v>Georgia: Tbilisi</v>
      </c>
      <c r="B101" s="78"/>
      <c r="C101" s="79" t="s">
        <v>125</v>
      </c>
      <c r="D101" s="79" t="s">
        <v>128</v>
      </c>
      <c r="E101" s="80">
        <v>2009</v>
      </c>
      <c r="F101" s="81">
        <v>346.39999389648437</v>
      </c>
      <c r="G101" s="82"/>
      <c r="H101" s="81">
        <v>100</v>
      </c>
      <c r="I101" s="82"/>
      <c r="J101" s="83" t="s">
        <v>17</v>
      </c>
      <c r="K101" s="82"/>
      <c r="L101" s="81" t="s">
        <v>17</v>
      </c>
      <c r="M101" s="82"/>
      <c r="N101" s="81" t="s">
        <v>17</v>
      </c>
      <c r="O101" s="163"/>
      <c r="P101" s="84" t="s">
        <v>125</v>
      </c>
      <c r="Q101" s="84" t="s">
        <v>128</v>
      </c>
      <c r="R101" s="85"/>
      <c r="S101" s="167"/>
      <c r="T101" s="167"/>
      <c r="U101" s="167"/>
      <c r="Y101" s="156"/>
      <c r="Z101" s="156"/>
      <c r="AA101" s="157"/>
      <c r="AB101" s="158"/>
    </row>
    <row r="102" spans="1:30" s="87" customFormat="1" ht="12.6" customHeight="1" x14ac:dyDescent="0.25">
      <c r="A102" s="77" t="str">
        <f t="shared" si="1"/>
        <v>Guatemala: Quetzaltenango</v>
      </c>
      <c r="B102" s="78"/>
      <c r="C102" s="79" t="s">
        <v>129</v>
      </c>
      <c r="D102" s="79" t="s">
        <v>130</v>
      </c>
      <c r="E102" s="80">
        <v>2012</v>
      </c>
      <c r="F102" s="81">
        <v>80.389999389648437</v>
      </c>
      <c r="G102" s="82"/>
      <c r="H102" s="81">
        <v>100</v>
      </c>
      <c r="I102" s="82"/>
      <c r="J102" s="83" t="s">
        <v>17</v>
      </c>
      <c r="K102" s="82"/>
      <c r="L102" s="81" t="s">
        <v>17</v>
      </c>
      <c r="M102" s="82"/>
      <c r="N102" s="81" t="s">
        <v>17</v>
      </c>
      <c r="O102" s="163"/>
      <c r="P102" s="84" t="s">
        <v>129</v>
      </c>
      <c r="Q102" s="84" t="s">
        <v>130</v>
      </c>
      <c r="R102" s="85"/>
      <c r="S102" s="167"/>
      <c r="T102" s="167"/>
      <c r="U102" s="167"/>
      <c r="Y102" s="156"/>
      <c r="Z102" s="156"/>
      <c r="AA102" s="157"/>
      <c r="AB102" s="158"/>
    </row>
    <row r="103" spans="1:30" s="87" customFormat="1" ht="12.6" customHeight="1" x14ac:dyDescent="0.25">
      <c r="A103" s="77" t="str">
        <f t="shared" si="1"/>
        <v>Guatemala: Huehuetenango</v>
      </c>
      <c r="B103" s="78"/>
      <c r="C103" s="79" t="s">
        <v>129</v>
      </c>
      <c r="D103" s="79" t="s">
        <v>131</v>
      </c>
      <c r="E103" s="80">
        <v>2009</v>
      </c>
      <c r="F103" s="81">
        <v>38400</v>
      </c>
      <c r="G103" s="82"/>
      <c r="H103" s="81">
        <v>80</v>
      </c>
      <c r="I103" s="82"/>
      <c r="J103" s="83">
        <v>0</v>
      </c>
      <c r="K103" s="82"/>
      <c r="L103" s="81">
        <v>20</v>
      </c>
      <c r="M103" s="82"/>
      <c r="N103" s="81">
        <v>0</v>
      </c>
      <c r="O103" s="163"/>
      <c r="P103" s="84" t="s">
        <v>129</v>
      </c>
      <c r="Q103" s="84" t="s">
        <v>131</v>
      </c>
      <c r="R103" s="85"/>
      <c r="S103" s="167"/>
      <c r="T103" s="167"/>
      <c r="U103" s="167"/>
      <c r="Y103" s="156"/>
      <c r="Z103" s="156"/>
      <c r="AA103" s="157"/>
      <c r="AB103" s="158"/>
    </row>
    <row r="104" spans="1:30" s="87" customFormat="1" ht="12.6" customHeight="1" x14ac:dyDescent="0.25">
      <c r="A104" s="77" t="str">
        <f t="shared" si="1"/>
        <v>Guatemala: Alta Verapaz</v>
      </c>
      <c r="B104" s="78"/>
      <c r="C104" s="79" t="s">
        <v>129</v>
      </c>
      <c r="D104" s="79" t="s">
        <v>132</v>
      </c>
      <c r="E104" s="88">
        <v>2004</v>
      </c>
      <c r="F104" s="81">
        <v>320</v>
      </c>
      <c r="G104" s="82"/>
      <c r="H104" s="81" t="s">
        <v>17</v>
      </c>
      <c r="I104" s="82"/>
      <c r="J104" s="83" t="s">
        <v>17</v>
      </c>
      <c r="K104" s="82"/>
      <c r="L104" s="81" t="s">
        <v>17</v>
      </c>
      <c r="M104" s="82"/>
      <c r="N104" s="81" t="s">
        <v>17</v>
      </c>
      <c r="O104" s="163"/>
      <c r="P104" s="84" t="s">
        <v>129</v>
      </c>
      <c r="Q104" s="84" t="s">
        <v>132</v>
      </c>
      <c r="R104" s="85"/>
      <c r="S104" s="167"/>
      <c r="T104" s="167"/>
      <c r="U104" s="167"/>
      <c r="Y104" s="95"/>
      <c r="Z104" s="95"/>
      <c r="AA104" s="159"/>
      <c r="AB104" s="160"/>
    </row>
    <row r="105" spans="1:30" s="87" customFormat="1" ht="12.6" customHeight="1" x14ac:dyDescent="0.25">
      <c r="A105" s="77" t="str">
        <f t="shared" si="1"/>
        <v>Guatemala: Escuintla</v>
      </c>
      <c r="B105" s="78"/>
      <c r="C105" s="79" t="s">
        <v>129</v>
      </c>
      <c r="D105" s="79" t="s">
        <v>133</v>
      </c>
      <c r="E105" s="80">
        <v>2012</v>
      </c>
      <c r="F105" s="81">
        <v>292</v>
      </c>
      <c r="G105" s="82"/>
      <c r="H105" s="81">
        <v>100</v>
      </c>
      <c r="I105" s="82"/>
      <c r="J105" s="83" t="s">
        <v>17</v>
      </c>
      <c r="K105" s="82"/>
      <c r="L105" s="81" t="s">
        <v>17</v>
      </c>
      <c r="M105" s="82"/>
      <c r="N105" s="81" t="s">
        <v>17</v>
      </c>
      <c r="O105" s="163"/>
      <c r="P105" s="84" t="s">
        <v>129</v>
      </c>
      <c r="Q105" s="84" t="s">
        <v>133</v>
      </c>
      <c r="R105" s="85"/>
      <c r="S105" s="167"/>
      <c r="T105" s="167"/>
      <c r="U105" s="167"/>
      <c r="Y105" s="95"/>
      <c r="Z105" s="95"/>
      <c r="AA105" s="159"/>
      <c r="AB105" s="160"/>
    </row>
    <row r="106" spans="1:30" s="87" customFormat="1" ht="12.6" customHeight="1" x14ac:dyDescent="0.25">
      <c r="A106" s="77" t="str">
        <f t="shared" si="1"/>
        <v>Guatemala: Cobán</v>
      </c>
      <c r="C106" s="89" t="s">
        <v>129</v>
      </c>
      <c r="D106" s="89" t="s">
        <v>134</v>
      </c>
      <c r="E106" s="90">
        <v>2012</v>
      </c>
      <c r="F106" s="91">
        <v>18980</v>
      </c>
      <c r="G106" s="92"/>
      <c r="H106" s="91">
        <v>92.307692307692307</v>
      </c>
      <c r="I106" s="92"/>
      <c r="J106" s="93" t="s">
        <v>17</v>
      </c>
      <c r="K106" s="92"/>
      <c r="L106" s="91" t="s">
        <v>17</v>
      </c>
      <c r="M106" s="92"/>
      <c r="N106" s="91" t="s">
        <v>17</v>
      </c>
      <c r="O106" s="164"/>
      <c r="P106" s="84" t="s">
        <v>129</v>
      </c>
      <c r="Q106" s="84" t="s">
        <v>134</v>
      </c>
      <c r="R106" s="85"/>
      <c r="S106" s="167"/>
      <c r="T106" s="167"/>
      <c r="U106" s="167"/>
      <c r="Y106" s="95"/>
      <c r="Z106" s="95"/>
      <c r="AA106" s="159"/>
      <c r="AB106" s="160"/>
    </row>
    <row r="107" spans="1:30" s="87" customFormat="1" ht="12.6" customHeight="1" x14ac:dyDescent="0.25">
      <c r="A107" s="77" t="str">
        <f t="shared" si="1"/>
        <v>Guinea: Conakry</v>
      </c>
      <c r="C107" s="89" t="s">
        <v>135</v>
      </c>
      <c r="D107" s="89" t="s">
        <v>136</v>
      </c>
      <c r="E107" s="90">
        <v>2007</v>
      </c>
      <c r="F107" s="91">
        <v>201.19099426269531</v>
      </c>
      <c r="G107" s="92"/>
      <c r="H107" s="91">
        <v>82.011623136848414</v>
      </c>
      <c r="I107" s="92"/>
      <c r="J107" s="93" t="s">
        <v>17</v>
      </c>
      <c r="K107" s="92"/>
      <c r="L107" s="91">
        <v>9.9408032766292722E-4</v>
      </c>
      <c r="M107" s="92"/>
      <c r="N107" s="91" t="s">
        <v>17</v>
      </c>
      <c r="O107" s="164"/>
      <c r="P107" s="84" t="s">
        <v>135</v>
      </c>
      <c r="Q107" s="84" t="s">
        <v>136</v>
      </c>
      <c r="R107" s="85"/>
      <c r="S107" s="167"/>
      <c r="T107" s="167"/>
      <c r="U107" s="167"/>
      <c r="Y107" s="95"/>
      <c r="Z107" s="95"/>
      <c r="AA107" s="159"/>
      <c r="AB107" s="160"/>
    </row>
    <row r="108" spans="1:30" s="87" customFormat="1" ht="12.6" customHeight="1" x14ac:dyDescent="0.25">
      <c r="A108" s="77" t="str">
        <f t="shared" si="1"/>
        <v>Guyana: Georgetown</v>
      </c>
      <c r="C108" s="89" t="s">
        <v>137</v>
      </c>
      <c r="D108" s="89" t="s">
        <v>138</v>
      </c>
      <c r="E108" s="90">
        <v>2009</v>
      </c>
      <c r="F108" s="91">
        <v>87.211997985839844</v>
      </c>
      <c r="G108" s="92"/>
      <c r="H108" s="91" t="s">
        <v>17</v>
      </c>
      <c r="I108" s="92"/>
      <c r="J108" s="93" t="s">
        <v>17</v>
      </c>
      <c r="K108" s="92"/>
      <c r="L108" s="91">
        <v>1.375957523503307</v>
      </c>
      <c r="M108" s="92"/>
      <c r="N108" s="91" t="s">
        <v>17</v>
      </c>
      <c r="O108" s="164"/>
      <c r="P108" s="84" t="s">
        <v>137</v>
      </c>
      <c r="Q108" s="84" t="s">
        <v>138</v>
      </c>
      <c r="R108" s="85"/>
      <c r="S108" s="167"/>
      <c r="T108" s="167"/>
      <c r="U108" s="167"/>
      <c r="Y108" s="95"/>
      <c r="Z108" s="95"/>
      <c r="AA108" s="159"/>
      <c r="AB108" s="160"/>
    </row>
    <row r="109" spans="1:30" s="87" customFormat="1" ht="12.6" customHeight="1" x14ac:dyDescent="0.25">
      <c r="A109" s="77" t="str">
        <f t="shared" si="1"/>
        <v>India: Delhi</v>
      </c>
      <c r="C109" s="89" t="s">
        <v>139</v>
      </c>
      <c r="D109" s="89" t="s">
        <v>140</v>
      </c>
      <c r="E109" s="90">
        <v>2006</v>
      </c>
      <c r="F109" s="91">
        <v>5922</v>
      </c>
      <c r="G109" s="92"/>
      <c r="H109" s="91" t="s">
        <v>17</v>
      </c>
      <c r="I109" s="92"/>
      <c r="J109" s="93" t="s">
        <v>17</v>
      </c>
      <c r="K109" s="92"/>
      <c r="L109" s="91" t="s">
        <v>17</v>
      </c>
      <c r="M109" s="92"/>
      <c r="N109" s="91" t="s">
        <v>17</v>
      </c>
      <c r="O109" s="164"/>
      <c r="P109" s="84" t="s">
        <v>139</v>
      </c>
      <c r="Q109" s="84" t="s">
        <v>140</v>
      </c>
      <c r="R109" s="85"/>
      <c r="S109" s="167"/>
      <c r="T109" s="167"/>
      <c r="U109" s="167"/>
      <c r="Y109" s="156"/>
      <c r="Z109" s="156"/>
      <c r="AA109" s="157"/>
      <c r="AB109" s="158"/>
    </row>
    <row r="110" spans="1:30" s="87" customFormat="1" ht="12.6" customHeight="1" x14ac:dyDescent="0.25">
      <c r="A110" s="77" t="str">
        <f t="shared" si="1"/>
        <v>India: Kolkata (Calcutta)</v>
      </c>
      <c r="C110" s="89" t="s">
        <v>139</v>
      </c>
      <c r="D110" s="89" t="s">
        <v>141</v>
      </c>
      <c r="E110" s="90">
        <v>2006</v>
      </c>
      <c r="F110" s="91">
        <v>2653</v>
      </c>
      <c r="G110" s="92"/>
      <c r="H110" s="91" t="s">
        <v>17</v>
      </c>
      <c r="I110" s="92"/>
      <c r="J110" s="93" t="s">
        <v>17</v>
      </c>
      <c r="K110" s="92"/>
      <c r="L110" s="91" t="s">
        <v>17</v>
      </c>
      <c r="M110" s="92"/>
      <c r="N110" s="91" t="s">
        <v>17</v>
      </c>
      <c r="O110" s="164"/>
      <c r="P110" s="84" t="s">
        <v>139</v>
      </c>
      <c r="Q110" s="84" t="s">
        <v>141</v>
      </c>
      <c r="R110" s="85"/>
      <c r="S110" s="167"/>
      <c r="T110" s="167"/>
      <c r="U110" s="167"/>
      <c r="Y110" s="156"/>
      <c r="Z110" s="156"/>
      <c r="AA110" s="157"/>
      <c r="AB110" s="158"/>
    </row>
    <row r="111" spans="1:30" s="87" customFormat="1" ht="12.6" customHeight="1" x14ac:dyDescent="0.25">
      <c r="A111" s="77" t="str">
        <f t="shared" si="1"/>
        <v>India: Mumbai (Bombay)</v>
      </c>
      <c r="B111" s="78"/>
      <c r="C111" s="79" t="s">
        <v>139</v>
      </c>
      <c r="D111" s="79" t="s">
        <v>142</v>
      </c>
      <c r="E111" s="80">
        <v>2006</v>
      </c>
      <c r="F111" s="81">
        <v>5320</v>
      </c>
      <c r="G111" s="82"/>
      <c r="H111" s="81" t="s">
        <v>17</v>
      </c>
      <c r="I111" s="82"/>
      <c r="J111" s="83" t="s">
        <v>17</v>
      </c>
      <c r="K111" s="82"/>
      <c r="L111" s="81" t="s">
        <v>17</v>
      </c>
      <c r="M111" s="82"/>
      <c r="N111" s="81" t="s">
        <v>17</v>
      </c>
      <c r="O111" s="163"/>
      <c r="P111" s="84" t="s">
        <v>139</v>
      </c>
      <c r="Q111" s="84" t="s">
        <v>142</v>
      </c>
      <c r="R111" s="85"/>
      <c r="S111" s="167"/>
      <c r="T111" s="167"/>
      <c r="U111" s="167"/>
      <c r="Y111" s="156"/>
      <c r="Z111" s="156"/>
      <c r="AA111" s="157"/>
      <c r="AB111" s="158"/>
    </row>
    <row r="112" spans="1:30" s="87" customFormat="1" ht="12.6" customHeight="1" x14ac:dyDescent="0.25">
      <c r="A112" s="77" t="str">
        <f t="shared" si="1"/>
        <v>India: Ahmadabad</v>
      </c>
      <c r="B112" s="78"/>
      <c r="C112" s="79" t="s">
        <v>139</v>
      </c>
      <c r="D112" s="79" t="s">
        <v>143</v>
      </c>
      <c r="E112" s="80">
        <v>2006</v>
      </c>
      <c r="F112" s="81">
        <v>1302</v>
      </c>
      <c r="G112" s="82"/>
      <c r="H112" s="81" t="s">
        <v>17</v>
      </c>
      <c r="I112" s="82"/>
      <c r="J112" s="83" t="s">
        <v>17</v>
      </c>
      <c r="K112" s="82"/>
      <c r="L112" s="81" t="s">
        <v>17</v>
      </c>
      <c r="M112" s="82"/>
      <c r="N112" s="81" t="s">
        <v>17</v>
      </c>
      <c r="O112" s="163"/>
      <c r="P112" s="84" t="s">
        <v>139</v>
      </c>
      <c r="Q112" s="84" t="s">
        <v>143</v>
      </c>
      <c r="R112" s="85"/>
      <c r="S112" s="167"/>
      <c r="T112" s="167"/>
      <c r="U112" s="167"/>
      <c r="Y112" s="156"/>
      <c r="Z112" s="156"/>
      <c r="AA112" s="157"/>
      <c r="AB112" s="158"/>
    </row>
    <row r="113" spans="1:28" s="87" customFormat="1" ht="12.6" customHeight="1" x14ac:dyDescent="0.25">
      <c r="A113" s="77" t="str">
        <f t="shared" si="1"/>
        <v>India: Bangalore</v>
      </c>
      <c r="B113" s="78"/>
      <c r="C113" s="79" t="s">
        <v>139</v>
      </c>
      <c r="D113" s="79" t="s">
        <v>144</v>
      </c>
      <c r="E113" s="80">
        <v>2006</v>
      </c>
      <c r="F113" s="81">
        <v>1669</v>
      </c>
      <c r="G113" s="82"/>
      <c r="H113" s="81" t="s">
        <v>17</v>
      </c>
      <c r="I113" s="82"/>
      <c r="J113" s="83" t="s">
        <v>17</v>
      </c>
      <c r="K113" s="82"/>
      <c r="L113" s="81" t="s">
        <v>17</v>
      </c>
      <c r="M113" s="82"/>
      <c r="N113" s="81" t="s">
        <v>17</v>
      </c>
      <c r="O113" s="163"/>
      <c r="P113" s="84" t="s">
        <v>139</v>
      </c>
      <c r="Q113" s="84" t="s">
        <v>144</v>
      </c>
      <c r="R113" s="85"/>
      <c r="S113" s="167"/>
      <c r="T113" s="167"/>
      <c r="U113" s="167"/>
      <c r="Y113" s="156"/>
      <c r="Z113" s="156"/>
      <c r="AA113" s="157"/>
      <c r="AB113" s="158"/>
    </row>
    <row r="114" spans="1:28" s="87" customFormat="1" ht="12.6" customHeight="1" x14ac:dyDescent="0.25">
      <c r="A114" s="77" t="str">
        <f t="shared" si="1"/>
        <v>Indonesia: Surabaya</v>
      </c>
      <c r="B114" s="78"/>
      <c r="C114" s="79" t="s">
        <v>145</v>
      </c>
      <c r="D114" s="79" t="s">
        <v>146</v>
      </c>
      <c r="E114" s="80">
        <v>2012</v>
      </c>
      <c r="F114" s="81">
        <v>821.40155029296875</v>
      </c>
      <c r="G114" s="82"/>
      <c r="H114" s="81" t="s">
        <v>17</v>
      </c>
      <c r="I114" s="82"/>
      <c r="J114" s="83" t="s">
        <v>17</v>
      </c>
      <c r="K114" s="82"/>
      <c r="L114" s="81" t="s">
        <v>17</v>
      </c>
      <c r="M114" s="82"/>
      <c r="N114" s="81" t="s">
        <v>17</v>
      </c>
      <c r="O114" s="163"/>
      <c r="P114" s="84" t="s">
        <v>145</v>
      </c>
      <c r="Q114" s="84" t="s">
        <v>146</v>
      </c>
      <c r="R114" s="85"/>
      <c r="S114" s="167"/>
      <c r="T114" s="167"/>
      <c r="U114" s="167"/>
      <c r="Y114" s="95"/>
      <c r="Z114" s="95"/>
      <c r="AA114" s="159"/>
      <c r="AB114" s="160"/>
    </row>
    <row r="115" spans="1:28" s="87" customFormat="1" ht="12.6" customHeight="1" x14ac:dyDescent="0.25">
      <c r="A115" s="77" t="str">
        <f t="shared" si="1"/>
        <v>Iraq: Baghdad</v>
      </c>
      <c r="B115" s="78"/>
      <c r="C115" s="79" t="s">
        <v>147</v>
      </c>
      <c r="D115" s="79" t="s">
        <v>148</v>
      </c>
      <c r="E115" s="88">
        <v>2012</v>
      </c>
      <c r="F115" s="81">
        <v>2952</v>
      </c>
      <c r="G115" s="82"/>
      <c r="H115" s="81" t="s">
        <v>17</v>
      </c>
      <c r="I115" s="82"/>
      <c r="J115" s="83" t="s">
        <v>17</v>
      </c>
      <c r="K115" s="82"/>
      <c r="L115" s="81" t="s">
        <v>17</v>
      </c>
      <c r="M115" s="82"/>
      <c r="N115" s="81" t="s">
        <v>17</v>
      </c>
      <c r="O115" s="163"/>
      <c r="P115" s="84" t="s">
        <v>147</v>
      </c>
      <c r="Q115" s="84" t="s">
        <v>148</v>
      </c>
      <c r="R115" s="85"/>
      <c r="S115" s="167"/>
      <c r="T115" s="167"/>
      <c r="U115" s="167"/>
      <c r="Y115" s="95"/>
      <c r="Z115" s="95"/>
      <c r="AA115" s="159"/>
      <c r="AB115" s="160"/>
    </row>
    <row r="116" spans="1:28" s="87" customFormat="1" ht="12.6" customHeight="1" x14ac:dyDescent="0.25">
      <c r="A116" s="77" t="str">
        <f t="shared" si="1"/>
        <v>Iraq: Mosul</v>
      </c>
      <c r="C116" s="89" t="s">
        <v>147</v>
      </c>
      <c r="D116" s="89" t="s">
        <v>149</v>
      </c>
      <c r="E116" s="90">
        <v>2012</v>
      </c>
      <c r="F116" s="91">
        <v>2149</v>
      </c>
      <c r="G116" s="92"/>
      <c r="H116" s="91" t="s">
        <v>17</v>
      </c>
      <c r="I116" s="92"/>
      <c r="J116" s="93" t="s">
        <v>17</v>
      </c>
      <c r="K116" s="92"/>
      <c r="L116" s="91" t="s">
        <v>17</v>
      </c>
      <c r="M116" s="92"/>
      <c r="N116" s="91" t="s">
        <v>17</v>
      </c>
      <c r="O116" s="164"/>
      <c r="P116" s="84" t="s">
        <v>147</v>
      </c>
      <c r="Q116" s="84" t="s">
        <v>149</v>
      </c>
      <c r="R116" s="85"/>
      <c r="S116" s="167"/>
      <c r="T116" s="167"/>
      <c r="U116" s="167"/>
      <c r="Y116" s="95"/>
      <c r="Z116" s="95"/>
      <c r="AA116" s="159"/>
      <c r="AB116" s="160"/>
    </row>
    <row r="117" spans="1:28" s="87" customFormat="1" ht="12.6" customHeight="1" x14ac:dyDescent="0.25">
      <c r="A117" s="77" t="str">
        <f t="shared" si="1"/>
        <v>Israel: Jerusalem</v>
      </c>
      <c r="C117" s="89" t="s">
        <v>150</v>
      </c>
      <c r="D117" s="89" t="s">
        <v>151</v>
      </c>
      <c r="E117" s="90">
        <v>2009</v>
      </c>
      <c r="F117" s="91">
        <v>378.8800048828125</v>
      </c>
      <c r="G117" s="92"/>
      <c r="H117" s="91" t="s">
        <v>17</v>
      </c>
      <c r="I117" s="92"/>
      <c r="J117" s="93" t="s">
        <v>17</v>
      </c>
      <c r="K117" s="92"/>
      <c r="L117" s="91">
        <v>4.9989443332898382</v>
      </c>
      <c r="M117" s="92">
        <v>11</v>
      </c>
      <c r="N117" s="91" t="s">
        <v>17</v>
      </c>
      <c r="O117" s="164"/>
      <c r="P117" s="84" t="s">
        <v>150</v>
      </c>
      <c r="Q117" s="84" t="s">
        <v>151</v>
      </c>
      <c r="R117" s="85"/>
      <c r="S117" s="167"/>
      <c r="T117" s="167"/>
      <c r="U117" s="167"/>
      <c r="Y117" s="95"/>
      <c r="Z117" s="95"/>
      <c r="AA117" s="159"/>
      <c r="AB117" s="160"/>
    </row>
    <row r="118" spans="1:28" s="87" customFormat="1" ht="12.6" customHeight="1" x14ac:dyDescent="0.25">
      <c r="A118" s="77" t="str">
        <f t="shared" si="1"/>
        <v>Israel: Tel Aviv-Yafo</v>
      </c>
      <c r="C118" s="89" t="s">
        <v>150</v>
      </c>
      <c r="D118" s="89" t="s">
        <v>152</v>
      </c>
      <c r="E118" s="90">
        <v>2009</v>
      </c>
      <c r="F118" s="91">
        <v>395.45999145507812</v>
      </c>
      <c r="G118" s="92"/>
      <c r="H118" s="91" t="s">
        <v>17</v>
      </c>
      <c r="I118" s="92"/>
      <c r="J118" s="93" t="s">
        <v>17</v>
      </c>
      <c r="K118" s="92"/>
      <c r="L118" s="91">
        <v>10.620543394405789</v>
      </c>
      <c r="M118" s="92">
        <v>11</v>
      </c>
      <c r="N118" s="91" t="s">
        <v>17</v>
      </c>
      <c r="O118" s="164"/>
      <c r="P118" s="84" t="s">
        <v>150</v>
      </c>
      <c r="Q118" s="84" t="s">
        <v>152</v>
      </c>
      <c r="R118" s="85"/>
      <c r="S118" s="167"/>
      <c r="T118" s="167"/>
      <c r="U118" s="167"/>
      <c r="Y118" s="95"/>
      <c r="Z118" s="95"/>
      <c r="AA118" s="159"/>
      <c r="AB118" s="160"/>
    </row>
    <row r="119" spans="1:28" s="87" customFormat="1" ht="12.6" customHeight="1" x14ac:dyDescent="0.25">
      <c r="A119" s="77" t="str">
        <f t="shared" si="1"/>
        <v>Jamaica: Kingston</v>
      </c>
      <c r="C119" s="89" t="s">
        <v>153</v>
      </c>
      <c r="D119" s="89" t="s">
        <v>154</v>
      </c>
      <c r="E119" s="90">
        <v>2004</v>
      </c>
      <c r="F119" s="91">
        <v>410</v>
      </c>
      <c r="G119" s="92"/>
      <c r="H119" s="91" t="s">
        <v>17</v>
      </c>
      <c r="I119" s="92"/>
      <c r="J119" s="93" t="s">
        <v>17</v>
      </c>
      <c r="K119" s="92"/>
      <c r="L119" s="91" t="s">
        <v>17</v>
      </c>
      <c r="M119" s="92"/>
      <c r="N119" s="91" t="s">
        <v>17</v>
      </c>
      <c r="O119" s="164"/>
      <c r="P119" s="84" t="s">
        <v>153</v>
      </c>
      <c r="Q119" s="84" t="s">
        <v>154</v>
      </c>
      <c r="R119" s="85"/>
      <c r="S119" s="167"/>
      <c r="T119" s="167"/>
      <c r="U119" s="167"/>
      <c r="Y119" s="156"/>
      <c r="Z119" s="156"/>
      <c r="AA119" s="157"/>
      <c r="AB119" s="158"/>
    </row>
    <row r="120" spans="1:28" s="87" customFormat="1" ht="12.6" customHeight="1" x14ac:dyDescent="0.25">
      <c r="A120" s="77" t="str">
        <f t="shared" si="1"/>
        <v>Kazakhstan: Almaty</v>
      </c>
      <c r="C120" s="89" t="s">
        <v>155</v>
      </c>
      <c r="D120" s="89" t="s">
        <v>156</v>
      </c>
      <c r="E120" s="90">
        <v>2009</v>
      </c>
      <c r="F120" s="91">
        <v>906.29998779296875</v>
      </c>
      <c r="G120" s="92"/>
      <c r="H120" s="91" t="s">
        <v>17</v>
      </c>
      <c r="I120" s="92"/>
      <c r="J120" s="93" t="s">
        <v>17</v>
      </c>
      <c r="K120" s="92"/>
      <c r="L120" s="91" t="s">
        <v>17</v>
      </c>
      <c r="M120" s="92"/>
      <c r="N120" s="91" t="s">
        <v>17</v>
      </c>
      <c r="O120" s="164"/>
      <c r="P120" s="84" t="s">
        <v>155</v>
      </c>
      <c r="Q120" s="84" t="s">
        <v>156</v>
      </c>
      <c r="R120" s="85"/>
      <c r="S120" s="167"/>
      <c r="T120" s="167"/>
      <c r="U120" s="167"/>
      <c r="Y120" s="156"/>
      <c r="Z120" s="156"/>
      <c r="AA120" s="157"/>
      <c r="AB120" s="158"/>
    </row>
    <row r="121" spans="1:28" s="87" customFormat="1" ht="12.6" customHeight="1" x14ac:dyDescent="0.25">
      <c r="A121" s="77" t="str">
        <f t="shared" si="1"/>
        <v>Kazakhstan: Astana</v>
      </c>
      <c r="B121" s="78"/>
      <c r="C121" s="79" t="s">
        <v>155</v>
      </c>
      <c r="D121" s="79" t="s">
        <v>157</v>
      </c>
      <c r="E121" s="80">
        <v>2009</v>
      </c>
      <c r="F121" s="81">
        <v>370.5</v>
      </c>
      <c r="G121" s="82"/>
      <c r="H121" s="81" t="s">
        <v>17</v>
      </c>
      <c r="I121" s="82"/>
      <c r="J121" s="83" t="s">
        <v>17</v>
      </c>
      <c r="K121" s="82"/>
      <c r="L121" s="81" t="s">
        <v>17</v>
      </c>
      <c r="M121" s="82"/>
      <c r="N121" s="81" t="s">
        <v>17</v>
      </c>
      <c r="O121" s="163"/>
      <c r="P121" s="84" t="s">
        <v>155</v>
      </c>
      <c r="Q121" s="84" t="s">
        <v>157</v>
      </c>
      <c r="R121" s="85"/>
      <c r="S121" s="167"/>
      <c r="T121" s="167"/>
      <c r="U121" s="167"/>
      <c r="Y121" s="156"/>
      <c r="Z121" s="156"/>
      <c r="AA121" s="157"/>
      <c r="AB121" s="158"/>
    </row>
    <row r="122" spans="1:28" s="87" customFormat="1" ht="12.6" customHeight="1" x14ac:dyDescent="0.25">
      <c r="A122" s="77" t="str">
        <f t="shared" si="1"/>
        <v>Kenya: Nairobi</v>
      </c>
      <c r="B122" s="78"/>
      <c r="C122" s="79" t="s">
        <v>158</v>
      </c>
      <c r="D122" s="79" t="s">
        <v>159</v>
      </c>
      <c r="E122" s="80">
        <v>2012</v>
      </c>
      <c r="F122" s="81">
        <v>588.02001953125</v>
      </c>
      <c r="G122" s="82"/>
      <c r="H122" s="81">
        <v>29.998977592141266</v>
      </c>
      <c r="I122" s="82"/>
      <c r="J122" s="83">
        <v>4.9997999999999996</v>
      </c>
      <c r="K122" s="82"/>
      <c r="L122" s="81">
        <v>19.999318827251479</v>
      </c>
      <c r="M122" s="82"/>
      <c r="N122" s="81">
        <v>45.0002</v>
      </c>
      <c r="O122" s="163"/>
      <c r="P122" s="84" t="s">
        <v>158</v>
      </c>
      <c r="Q122" s="84" t="s">
        <v>159</v>
      </c>
      <c r="R122" s="85"/>
      <c r="S122" s="167"/>
      <c r="T122" s="167"/>
      <c r="U122" s="167"/>
      <c r="Y122" s="156"/>
      <c r="Z122" s="156"/>
      <c r="AA122" s="157"/>
      <c r="AB122" s="158"/>
    </row>
    <row r="123" spans="1:28" s="87" customFormat="1" ht="12.6" customHeight="1" x14ac:dyDescent="0.25">
      <c r="A123" s="77" t="str">
        <f t="shared" si="1"/>
        <v>Kyrgyzstan: Bishkek</v>
      </c>
      <c r="B123" s="78"/>
      <c r="C123" s="79" t="s">
        <v>160</v>
      </c>
      <c r="D123" s="79" t="s">
        <v>161</v>
      </c>
      <c r="E123" s="80">
        <v>2012</v>
      </c>
      <c r="F123" s="81">
        <v>722.489990234375</v>
      </c>
      <c r="G123" s="82"/>
      <c r="H123" s="81">
        <v>100</v>
      </c>
      <c r="I123" s="82"/>
      <c r="J123" s="83" t="s">
        <v>17</v>
      </c>
      <c r="K123" s="82"/>
      <c r="L123" s="81" t="s">
        <v>17</v>
      </c>
      <c r="M123" s="82"/>
      <c r="N123" s="81" t="s">
        <v>17</v>
      </c>
      <c r="O123" s="163"/>
      <c r="P123" s="84" t="s">
        <v>160</v>
      </c>
      <c r="Q123" s="84" t="s">
        <v>161</v>
      </c>
      <c r="R123" s="85"/>
      <c r="S123" s="167"/>
      <c r="T123" s="167"/>
      <c r="U123" s="167"/>
      <c r="Y123" s="156"/>
      <c r="Z123" s="156"/>
      <c r="AA123" s="157"/>
      <c r="AB123" s="158"/>
    </row>
    <row r="124" spans="1:28" s="87" customFormat="1" ht="12.6" customHeight="1" x14ac:dyDescent="0.25">
      <c r="A124" s="77" t="str">
        <f t="shared" si="1"/>
        <v>Lebanon: Beirut</v>
      </c>
      <c r="B124" s="78"/>
      <c r="C124" s="79" t="s">
        <v>162</v>
      </c>
      <c r="D124" s="79" t="s">
        <v>163</v>
      </c>
      <c r="E124" s="80">
        <v>2012</v>
      </c>
      <c r="F124" s="81">
        <v>740</v>
      </c>
      <c r="G124" s="82">
        <v>12</v>
      </c>
      <c r="H124" s="81">
        <v>90</v>
      </c>
      <c r="I124" s="82"/>
      <c r="J124" s="83">
        <v>0</v>
      </c>
      <c r="K124" s="82"/>
      <c r="L124" s="81">
        <v>4.0000000515499634</v>
      </c>
      <c r="M124" s="82"/>
      <c r="N124" s="81">
        <v>6</v>
      </c>
      <c r="O124" s="163"/>
      <c r="P124" s="84" t="s">
        <v>162</v>
      </c>
      <c r="Q124" s="84" t="s">
        <v>163</v>
      </c>
      <c r="R124" s="85"/>
      <c r="S124" s="167"/>
      <c r="T124" s="167"/>
      <c r="U124" s="167"/>
      <c r="Y124" s="95"/>
      <c r="Z124" s="95"/>
      <c r="AA124" s="159"/>
      <c r="AB124" s="160"/>
    </row>
    <row r="125" spans="1:28" s="87" customFormat="1" ht="12.6" customHeight="1" x14ac:dyDescent="0.25">
      <c r="A125" s="77" t="str">
        <f t="shared" si="1"/>
        <v>Lebanon: Tripoli</v>
      </c>
      <c r="C125" s="89" t="s">
        <v>162</v>
      </c>
      <c r="D125" s="89" t="s">
        <v>164</v>
      </c>
      <c r="E125" s="90">
        <v>2012</v>
      </c>
      <c r="F125" s="91">
        <v>128</v>
      </c>
      <c r="G125" s="92"/>
      <c r="H125" s="91">
        <v>94.53125</v>
      </c>
      <c r="I125" s="92"/>
      <c r="J125" s="93">
        <v>0</v>
      </c>
      <c r="K125" s="92"/>
      <c r="L125" s="91">
        <v>5.46875</v>
      </c>
      <c r="M125" s="92">
        <v>13</v>
      </c>
      <c r="N125" s="91">
        <v>0</v>
      </c>
      <c r="O125" s="164"/>
      <c r="P125" s="84" t="s">
        <v>162</v>
      </c>
      <c r="Q125" s="84" t="s">
        <v>164</v>
      </c>
      <c r="R125" s="85"/>
      <c r="S125" s="167"/>
      <c r="T125" s="167"/>
      <c r="U125" s="167"/>
      <c r="Y125" s="95"/>
      <c r="Z125" s="95"/>
      <c r="AA125" s="159"/>
      <c r="AB125" s="160"/>
    </row>
    <row r="126" spans="1:28" s="87" customFormat="1" ht="12.6" customHeight="1" x14ac:dyDescent="0.25">
      <c r="A126" s="77" t="str">
        <f t="shared" si="1"/>
        <v>Madagascar: Antananarivo</v>
      </c>
      <c r="C126" s="89" t="s">
        <v>165</v>
      </c>
      <c r="D126" s="89" t="s">
        <v>166</v>
      </c>
      <c r="E126" s="90">
        <v>2009</v>
      </c>
      <c r="F126" s="91">
        <v>207.44400024414062</v>
      </c>
      <c r="G126" s="92"/>
      <c r="H126" s="91">
        <v>100</v>
      </c>
      <c r="I126" s="92"/>
      <c r="J126" s="93" t="s">
        <v>17</v>
      </c>
      <c r="K126" s="92"/>
      <c r="L126" s="91" t="s">
        <v>17</v>
      </c>
      <c r="M126" s="92"/>
      <c r="N126" s="91" t="s">
        <v>17</v>
      </c>
      <c r="O126" s="164"/>
      <c r="P126" s="84" t="s">
        <v>165</v>
      </c>
      <c r="Q126" s="84" t="s">
        <v>166</v>
      </c>
      <c r="R126" s="85"/>
      <c r="S126" s="167"/>
      <c r="T126" s="167"/>
      <c r="U126" s="167"/>
      <c r="Y126" s="95"/>
      <c r="Z126" s="95"/>
      <c r="AA126" s="159"/>
      <c r="AB126" s="160"/>
    </row>
    <row r="127" spans="1:28" s="87" customFormat="1" ht="12.6" customHeight="1" x14ac:dyDescent="0.25">
      <c r="A127" s="77" t="str">
        <f t="shared" si="1"/>
        <v>Madagascar: Fianarantsoa</v>
      </c>
      <c r="C127" s="89" t="s">
        <v>165</v>
      </c>
      <c r="D127" s="89" t="s">
        <v>167</v>
      </c>
      <c r="E127" s="90">
        <v>2004</v>
      </c>
      <c r="F127" s="91">
        <v>8</v>
      </c>
      <c r="G127" s="92"/>
      <c r="H127" s="91">
        <v>100</v>
      </c>
      <c r="I127" s="92"/>
      <c r="J127" s="93" t="s">
        <v>17</v>
      </c>
      <c r="K127" s="92"/>
      <c r="L127" s="91" t="s">
        <v>17</v>
      </c>
      <c r="M127" s="92"/>
      <c r="N127" s="91" t="s">
        <v>17</v>
      </c>
      <c r="O127" s="164"/>
      <c r="P127" s="84" t="s">
        <v>165</v>
      </c>
      <c r="Q127" s="84" t="s">
        <v>167</v>
      </c>
      <c r="R127" s="85"/>
      <c r="S127" s="167"/>
      <c r="T127" s="167"/>
      <c r="U127" s="167"/>
      <c r="Y127" s="95"/>
      <c r="Z127" s="95"/>
      <c r="AA127" s="159"/>
      <c r="AB127" s="160"/>
    </row>
    <row r="128" spans="1:28" s="87" customFormat="1" ht="12.6" customHeight="1" x14ac:dyDescent="0.25">
      <c r="A128" s="77" t="str">
        <f t="shared" si="1"/>
        <v>Madagascar: Mahajanga</v>
      </c>
      <c r="C128" s="89" t="s">
        <v>165</v>
      </c>
      <c r="D128" s="89" t="s">
        <v>168</v>
      </c>
      <c r="E128" s="90">
        <v>2004</v>
      </c>
      <c r="F128" s="91">
        <v>27.399999618530273</v>
      </c>
      <c r="G128" s="92"/>
      <c r="H128" s="91">
        <v>100</v>
      </c>
      <c r="I128" s="92"/>
      <c r="J128" s="93" t="s">
        <v>17</v>
      </c>
      <c r="K128" s="92"/>
      <c r="L128" s="91" t="s">
        <v>17</v>
      </c>
      <c r="M128" s="92"/>
      <c r="N128" s="91" t="s">
        <v>17</v>
      </c>
      <c r="O128" s="164"/>
      <c r="P128" s="84" t="s">
        <v>165</v>
      </c>
      <c r="Q128" s="84" t="s">
        <v>168</v>
      </c>
      <c r="R128" s="85"/>
      <c r="S128" s="167"/>
      <c r="T128" s="167"/>
      <c r="U128" s="167"/>
      <c r="Y128" s="95"/>
      <c r="Z128" s="95"/>
      <c r="AA128" s="159"/>
      <c r="AB128" s="160"/>
    </row>
    <row r="129" spans="1:28" s="87" customFormat="1" ht="12.6" customHeight="1" x14ac:dyDescent="0.25">
      <c r="A129" s="77" t="str">
        <f t="shared" si="1"/>
        <v>Madagascar: Toamasina</v>
      </c>
      <c r="C129" s="89" t="s">
        <v>165</v>
      </c>
      <c r="D129" s="89" t="s">
        <v>169</v>
      </c>
      <c r="E129" s="90">
        <v>2004</v>
      </c>
      <c r="F129" s="91">
        <v>18.25</v>
      </c>
      <c r="G129" s="92"/>
      <c r="H129" s="91">
        <v>100</v>
      </c>
      <c r="I129" s="92"/>
      <c r="J129" s="93" t="s">
        <v>17</v>
      </c>
      <c r="K129" s="92"/>
      <c r="L129" s="91" t="s">
        <v>17</v>
      </c>
      <c r="M129" s="92"/>
      <c r="N129" s="91" t="s">
        <v>17</v>
      </c>
      <c r="O129" s="164"/>
      <c r="P129" s="84" t="s">
        <v>165</v>
      </c>
      <c r="Q129" s="84" t="s">
        <v>169</v>
      </c>
      <c r="R129" s="85"/>
      <c r="S129" s="167"/>
      <c r="T129" s="167"/>
      <c r="U129" s="167"/>
      <c r="Y129" s="156"/>
      <c r="Z129" s="156"/>
      <c r="AA129" s="157"/>
      <c r="AB129" s="158"/>
    </row>
    <row r="130" spans="1:28" s="87" customFormat="1" ht="12.6" customHeight="1" x14ac:dyDescent="0.25">
      <c r="A130" s="77" t="str">
        <f t="shared" si="1"/>
        <v>Mauritius: Port Louis</v>
      </c>
      <c r="B130" s="78"/>
      <c r="C130" s="79" t="s">
        <v>170</v>
      </c>
      <c r="D130" s="79" t="s">
        <v>171</v>
      </c>
      <c r="E130" s="80">
        <v>2012</v>
      </c>
      <c r="F130" s="81">
        <v>6.7399997711181641</v>
      </c>
      <c r="G130" s="82"/>
      <c r="H130" s="81">
        <v>100</v>
      </c>
      <c r="I130" s="82"/>
      <c r="J130" s="83" t="s">
        <v>17</v>
      </c>
      <c r="K130" s="82"/>
      <c r="L130" s="81" t="s">
        <v>17</v>
      </c>
      <c r="M130" s="82"/>
      <c r="N130" s="81" t="s">
        <v>17</v>
      </c>
      <c r="O130" s="163"/>
      <c r="P130" s="84" t="s">
        <v>170</v>
      </c>
      <c r="Q130" s="84" t="s">
        <v>171</v>
      </c>
      <c r="R130" s="85"/>
      <c r="S130" s="167"/>
      <c r="T130" s="167"/>
      <c r="U130" s="167"/>
      <c r="Y130" s="156"/>
      <c r="Z130" s="156"/>
      <c r="AA130" s="157"/>
      <c r="AB130" s="158"/>
    </row>
    <row r="131" spans="1:28" s="87" customFormat="1" ht="12.6" customHeight="1" x14ac:dyDescent="0.25">
      <c r="A131" s="77" t="str">
        <f t="shared" si="1"/>
        <v>Monaco: Monaco</v>
      </c>
      <c r="B131" s="78"/>
      <c r="C131" s="79" t="s">
        <v>172</v>
      </c>
      <c r="D131" s="79" t="s">
        <v>172</v>
      </c>
      <c r="E131" s="80">
        <v>2009</v>
      </c>
      <c r="F131" s="81">
        <v>36.685001373291016</v>
      </c>
      <c r="G131" s="82"/>
      <c r="H131" s="81">
        <v>0</v>
      </c>
      <c r="I131" s="82"/>
      <c r="J131" s="83">
        <v>91.658712665283176</v>
      </c>
      <c r="K131" s="82"/>
      <c r="L131" s="81">
        <v>8.3412834352717589</v>
      </c>
      <c r="M131" s="82"/>
      <c r="N131" s="81">
        <v>0</v>
      </c>
      <c r="O131" s="163"/>
      <c r="P131" s="84" t="s">
        <v>172</v>
      </c>
      <c r="Q131" s="84" t="s">
        <v>172</v>
      </c>
      <c r="R131" s="85"/>
      <c r="S131" s="167"/>
      <c r="T131" s="167"/>
      <c r="U131" s="167"/>
      <c r="Y131" s="156"/>
      <c r="Z131" s="156"/>
      <c r="AA131" s="157"/>
      <c r="AB131" s="158"/>
    </row>
    <row r="132" spans="1:28" s="87" customFormat="1" ht="12.6" customHeight="1" x14ac:dyDescent="0.25">
      <c r="A132" s="77" t="str">
        <f t="shared" si="1"/>
        <v>Montenegro: Podgorica</v>
      </c>
      <c r="B132" s="78"/>
      <c r="C132" s="79" t="s">
        <v>173</v>
      </c>
      <c r="D132" s="79" t="s">
        <v>174</v>
      </c>
      <c r="E132" s="80">
        <v>2012</v>
      </c>
      <c r="F132" s="81">
        <v>83.003997802734375</v>
      </c>
      <c r="G132" s="82"/>
      <c r="H132" s="81" t="s">
        <v>17</v>
      </c>
      <c r="I132" s="82"/>
      <c r="J132" s="83" t="s">
        <v>17</v>
      </c>
      <c r="K132" s="82"/>
      <c r="L132" s="81" t="s">
        <v>17</v>
      </c>
      <c r="M132" s="82"/>
      <c r="N132" s="81" t="s">
        <v>17</v>
      </c>
      <c r="O132" s="163"/>
      <c r="P132" s="84" t="s">
        <v>173</v>
      </c>
      <c r="Q132" s="84" t="s">
        <v>174</v>
      </c>
      <c r="R132" s="85"/>
      <c r="S132" s="167"/>
      <c r="T132" s="167"/>
      <c r="U132" s="167"/>
      <c r="Y132" s="156"/>
      <c r="Z132" s="156"/>
      <c r="AA132" s="157"/>
      <c r="AB132" s="158"/>
    </row>
    <row r="133" spans="1:28" s="87" customFormat="1" ht="12.6" customHeight="1" x14ac:dyDescent="0.25">
      <c r="A133" s="77" t="str">
        <f t="shared" si="1"/>
        <v>Montenegro: Cetinje</v>
      </c>
      <c r="B133" s="78"/>
      <c r="C133" s="79" t="s">
        <v>173</v>
      </c>
      <c r="D133" s="79" t="s">
        <v>175</v>
      </c>
      <c r="E133" s="80">
        <v>2012</v>
      </c>
      <c r="F133" s="81">
        <v>12</v>
      </c>
      <c r="G133" s="82"/>
      <c r="H133" s="81" t="s">
        <v>17</v>
      </c>
      <c r="I133" s="82"/>
      <c r="J133" s="83" t="s">
        <v>17</v>
      </c>
      <c r="K133" s="82"/>
      <c r="L133" s="81" t="s">
        <v>17</v>
      </c>
      <c r="M133" s="82"/>
      <c r="N133" s="81" t="s">
        <v>17</v>
      </c>
      <c r="O133" s="163"/>
      <c r="P133" s="84" t="s">
        <v>173</v>
      </c>
      <c r="Q133" s="84" t="s">
        <v>175</v>
      </c>
      <c r="R133" s="85"/>
      <c r="S133" s="167"/>
      <c r="T133" s="167"/>
      <c r="U133" s="167"/>
      <c r="Y133" s="156"/>
      <c r="Z133" s="156"/>
      <c r="AA133" s="157"/>
      <c r="AB133" s="158"/>
    </row>
    <row r="134" spans="1:28" s="87" customFormat="1" ht="12.6" customHeight="1" x14ac:dyDescent="0.25">
      <c r="A134" s="77" t="str">
        <f t="shared" si="1"/>
        <v>Morocco: Rabat</v>
      </c>
      <c r="C134" s="89" t="s">
        <v>176</v>
      </c>
      <c r="D134" s="89" t="s">
        <v>177</v>
      </c>
      <c r="E134" s="90">
        <v>2003</v>
      </c>
      <c r="F134" s="91">
        <v>222</v>
      </c>
      <c r="G134" s="92"/>
      <c r="H134" s="91" t="s">
        <v>17</v>
      </c>
      <c r="I134" s="92"/>
      <c r="J134" s="93" t="s">
        <v>17</v>
      </c>
      <c r="K134" s="92"/>
      <c r="L134" s="91" t="s">
        <v>17</v>
      </c>
      <c r="M134" s="92"/>
      <c r="N134" s="91" t="s">
        <v>17</v>
      </c>
      <c r="O134" s="164"/>
      <c r="P134" s="84" t="s">
        <v>176</v>
      </c>
      <c r="Q134" s="84" t="s">
        <v>177</v>
      </c>
      <c r="R134" s="85"/>
      <c r="S134" s="167"/>
      <c r="T134" s="167"/>
      <c r="U134" s="167"/>
      <c r="Y134" s="95"/>
      <c r="Z134" s="95"/>
      <c r="AA134" s="159"/>
      <c r="AB134" s="160"/>
    </row>
    <row r="135" spans="1:28" s="87" customFormat="1" ht="12.6" customHeight="1" x14ac:dyDescent="0.25">
      <c r="A135" s="77" t="str">
        <f t="shared" si="1"/>
        <v>Niger: Zinder</v>
      </c>
      <c r="C135" s="89" t="s">
        <v>178</v>
      </c>
      <c r="D135" s="89" t="s">
        <v>179</v>
      </c>
      <c r="E135" s="90">
        <v>2006</v>
      </c>
      <c r="F135" s="91">
        <v>19.41200065612793</v>
      </c>
      <c r="G135" s="92"/>
      <c r="H135" s="91">
        <v>99.041825583722655</v>
      </c>
      <c r="I135" s="92"/>
      <c r="J135" s="93">
        <v>0.95817019433299744</v>
      </c>
      <c r="K135" s="92"/>
      <c r="L135" s="91" t="s">
        <v>17</v>
      </c>
      <c r="M135" s="92"/>
      <c r="N135" s="91" t="s">
        <v>17</v>
      </c>
      <c r="O135" s="164"/>
      <c r="P135" s="84" t="s">
        <v>178</v>
      </c>
      <c r="Q135" s="84" t="s">
        <v>179</v>
      </c>
      <c r="R135" s="85"/>
      <c r="S135" s="167"/>
      <c r="T135" s="167"/>
      <c r="U135" s="167"/>
      <c r="Y135" s="95"/>
      <c r="Z135" s="95"/>
      <c r="AA135" s="159"/>
      <c r="AB135" s="160"/>
    </row>
    <row r="136" spans="1:28" s="87" customFormat="1" ht="12.6" customHeight="1" x14ac:dyDescent="0.25">
      <c r="A136" s="77" t="str">
        <f t="shared" si="1"/>
        <v>Panama: San Miguelito</v>
      </c>
      <c r="C136" s="89" t="s">
        <v>180</v>
      </c>
      <c r="D136" s="89" t="s">
        <v>181</v>
      </c>
      <c r="E136" s="90">
        <v>2012</v>
      </c>
      <c r="F136" s="91">
        <v>107.67060089111328</v>
      </c>
      <c r="G136" s="92"/>
      <c r="H136" s="91">
        <v>100</v>
      </c>
      <c r="I136" s="92"/>
      <c r="J136" s="93" t="s">
        <v>17</v>
      </c>
      <c r="K136" s="92"/>
      <c r="L136" s="91" t="s">
        <v>17</v>
      </c>
      <c r="M136" s="92"/>
      <c r="N136" s="91" t="s">
        <v>17</v>
      </c>
      <c r="O136" s="164"/>
      <c r="P136" s="84" t="s">
        <v>180</v>
      </c>
      <c r="Q136" s="84" t="s">
        <v>181</v>
      </c>
      <c r="R136" s="85"/>
      <c r="S136" s="167"/>
      <c r="T136" s="167"/>
      <c r="U136" s="167"/>
      <c r="Y136" s="95"/>
      <c r="Z136" s="95"/>
      <c r="AA136" s="159"/>
      <c r="AB136" s="160"/>
    </row>
    <row r="137" spans="1:28" s="87" customFormat="1" ht="22.2" customHeight="1" x14ac:dyDescent="0.25">
      <c r="A137" s="77" t="str">
        <f t="shared" si="1"/>
        <v>Panama: Distritos de Panamá (Capital), San Miguelito y Arraiján</v>
      </c>
      <c r="C137" s="89" t="s">
        <v>180</v>
      </c>
      <c r="D137" s="89" t="s">
        <v>182</v>
      </c>
      <c r="E137" s="90">
        <v>2012</v>
      </c>
      <c r="F137" s="91">
        <v>670.111328125</v>
      </c>
      <c r="G137" s="92"/>
      <c r="H137" s="91">
        <v>100</v>
      </c>
      <c r="I137" s="92"/>
      <c r="J137" s="93" t="s">
        <v>17</v>
      </c>
      <c r="K137" s="92"/>
      <c r="L137" s="91" t="s">
        <v>17</v>
      </c>
      <c r="M137" s="92"/>
      <c r="N137" s="91" t="s">
        <v>17</v>
      </c>
      <c r="O137" s="164"/>
      <c r="P137" s="84" t="s">
        <v>180</v>
      </c>
      <c r="Q137" s="84" t="s">
        <v>183</v>
      </c>
      <c r="R137" s="85"/>
      <c r="S137" s="167"/>
      <c r="T137" s="167"/>
      <c r="U137" s="167"/>
      <c r="Y137" s="95"/>
      <c r="Z137" s="95"/>
      <c r="AA137" s="159"/>
      <c r="AB137" s="160"/>
    </row>
    <row r="138" spans="1:28" s="87" customFormat="1" ht="12.6" customHeight="1" x14ac:dyDescent="0.25">
      <c r="A138" s="77" t="str">
        <f t="shared" si="1"/>
        <v>Panama: Panama (Distrito capital)</v>
      </c>
      <c r="C138" s="89" t="s">
        <v>180</v>
      </c>
      <c r="D138" s="89" t="s">
        <v>184</v>
      </c>
      <c r="E138" s="90">
        <v>2012</v>
      </c>
      <c r="F138" s="91">
        <v>297.19729614257812</v>
      </c>
      <c r="G138" s="92"/>
      <c r="H138" s="91">
        <v>100</v>
      </c>
      <c r="I138" s="92"/>
      <c r="J138" s="93" t="s">
        <v>17</v>
      </c>
      <c r="K138" s="92"/>
      <c r="L138" s="91" t="s">
        <v>17</v>
      </c>
      <c r="M138" s="92"/>
      <c r="N138" s="91" t="s">
        <v>17</v>
      </c>
      <c r="O138" s="164"/>
      <c r="P138" s="84" t="s">
        <v>180</v>
      </c>
      <c r="Q138" s="84" t="s">
        <v>184</v>
      </c>
      <c r="R138" s="85"/>
      <c r="S138" s="167"/>
      <c r="T138" s="167"/>
      <c r="U138" s="167"/>
      <c r="Y138" s="95"/>
      <c r="Z138" s="95"/>
      <c r="AA138" s="159"/>
      <c r="AB138" s="160"/>
    </row>
    <row r="139" spans="1:28" s="87" customFormat="1" ht="12.6" customHeight="1" x14ac:dyDescent="0.25">
      <c r="A139" s="77" t="str">
        <f t="shared" si="1"/>
        <v>Peru: Lima</v>
      </c>
      <c r="B139" s="78"/>
      <c r="C139" s="79" t="s">
        <v>185</v>
      </c>
      <c r="D139" s="79" t="s">
        <v>186</v>
      </c>
      <c r="E139" s="80">
        <v>2004</v>
      </c>
      <c r="F139" s="81">
        <v>2154.31005859375</v>
      </c>
      <c r="G139" s="82"/>
      <c r="H139" s="81" t="s">
        <v>17</v>
      </c>
      <c r="I139" s="82"/>
      <c r="J139" s="83" t="s">
        <v>17</v>
      </c>
      <c r="K139" s="82"/>
      <c r="L139" s="81" t="s">
        <v>17</v>
      </c>
      <c r="M139" s="82"/>
      <c r="N139" s="81" t="s">
        <v>17</v>
      </c>
      <c r="O139" s="163"/>
      <c r="P139" s="84" t="s">
        <v>185</v>
      </c>
      <c r="Q139" s="84" t="s">
        <v>186</v>
      </c>
      <c r="R139" s="85"/>
      <c r="S139" s="167"/>
      <c r="T139" s="167"/>
      <c r="U139" s="167"/>
      <c r="Y139" s="156"/>
      <c r="Z139" s="156"/>
      <c r="AA139" s="157"/>
      <c r="AB139" s="158"/>
    </row>
    <row r="140" spans="1:28" s="87" customFormat="1" ht="12.6" customHeight="1" x14ac:dyDescent="0.25">
      <c r="A140" s="77" t="str">
        <f t="shared" si="1"/>
        <v>Philippines: Manila</v>
      </c>
      <c r="B140" s="78"/>
      <c r="C140" s="79" t="s">
        <v>187</v>
      </c>
      <c r="D140" s="79" t="s">
        <v>188</v>
      </c>
      <c r="E140" s="80">
        <v>2007</v>
      </c>
      <c r="F140" s="81">
        <v>1725</v>
      </c>
      <c r="G140" s="82"/>
      <c r="H140" s="81" t="s">
        <v>17</v>
      </c>
      <c r="I140" s="82"/>
      <c r="J140" s="83" t="s">
        <v>17</v>
      </c>
      <c r="K140" s="82"/>
      <c r="L140" s="81">
        <v>20</v>
      </c>
      <c r="M140" s="82"/>
      <c r="N140" s="81">
        <v>55.014490000000002</v>
      </c>
      <c r="O140" s="163"/>
      <c r="P140" s="84" t="s">
        <v>187</v>
      </c>
      <c r="Q140" s="84" t="s">
        <v>188</v>
      </c>
      <c r="R140" s="85"/>
      <c r="S140" s="167"/>
      <c r="T140" s="167"/>
      <c r="U140" s="167"/>
      <c r="Y140" s="156"/>
      <c r="Z140" s="156"/>
      <c r="AA140" s="157"/>
      <c r="AB140" s="158"/>
    </row>
    <row r="141" spans="1:28" s="87" customFormat="1" ht="12.6" customHeight="1" x14ac:dyDescent="0.25">
      <c r="A141" s="77" t="str">
        <f t="shared" si="1"/>
        <v>Philippines: Quezon City</v>
      </c>
      <c r="B141" s="78"/>
      <c r="C141" s="79" t="s">
        <v>187</v>
      </c>
      <c r="D141" s="79" t="s">
        <v>189</v>
      </c>
      <c r="E141" s="80">
        <v>2005</v>
      </c>
      <c r="F141" s="81">
        <v>1293</v>
      </c>
      <c r="G141" s="82"/>
      <c r="H141" s="81" t="s">
        <v>17</v>
      </c>
      <c r="I141" s="82"/>
      <c r="J141" s="83" t="s">
        <v>17</v>
      </c>
      <c r="K141" s="82"/>
      <c r="L141" s="81">
        <v>38.97911832946636</v>
      </c>
      <c r="M141" s="82"/>
      <c r="N141" s="81">
        <v>48.027799999999999</v>
      </c>
      <c r="O141" s="163"/>
      <c r="P141" s="84" t="s">
        <v>187</v>
      </c>
      <c r="Q141" s="84" t="s">
        <v>189</v>
      </c>
      <c r="R141" s="85"/>
      <c r="S141" s="167"/>
      <c r="T141" s="167"/>
      <c r="U141" s="167"/>
      <c r="Y141" s="156"/>
      <c r="Z141" s="156"/>
      <c r="AA141" s="157"/>
      <c r="AB141" s="158"/>
    </row>
    <row r="142" spans="1:28" s="87" customFormat="1" ht="12.6" customHeight="1" x14ac:dyDescent="0.25">
      <c r="A142" s="77" t="str">
        <f t="shared" si="1"/>
        <v>Republic of Moldova: Beltsy</v>
      </c>
      <c r="B142" s="78"/>
      <c r="C142" s="79" t="s">
        <v>190</v>
      </c>
      <c r="D142" s="79" t="s">
        <v>191</v>
      </c>
      <c r="E142" s="80">
        <v>2012</v>
      </c>
      <c r="F142" s="81">
        <v>238.30000305175781</v>
      </c>
      <c r="G142" s="82" t="s">
        <v>192</v>
      </c>
      <c r="H142" s="81">
        <v>100</v>
      </c>
      <c r="I142" s="82" t="s">
        <v>192</v>
      </c>
      <c r="J142" s="83">
        <v>0</v>
      </c>
      <c r="K142" s="82"/>
      <c r="L142" s="81">
        <v>0</v>
      </c>
      <c r="M142" s="82"/>
      <c r="N142" s="81">
        <v>0</v>
      </c>
      <c r="O142" s="163"/>
      <c r="P142" s="84" t="s">
        <v>190</v>
      </c>
      <c r="Q142" s="84" t="s">
        <v>191</v>
      </c>
      <c r="R142" s="85"/>
      <c r="S142" s="167"/>
      <c r="T142" s="167"/>
      <c r="U142" s="167"/>
      <c r="Y142" s="156"/>
      <c r="Z142" s="156"/>
      <c r="AA142" s="157"/>
      <c r="AB142" s="158"/>
    </row>
    <row r="143" spans="1:28" s="87" customFormat="1" ht="12.6" customHeight="1" x14ac:dyDescent="0.25">
      <c r="A143" s="77" t="str">
        <f t="shared" si="1"/>
        <v>Republic of Moldova: Kishinev</v>
      </c>
      <c r="C143" s="89" t="s">
        <v>190</v>
      </c>
      <c r="D143" s="89" t="s">
        <v>193</v>
      </c>
      <c r="E143" s="90">
        <v>2012</v>
      </c>
      <c r="F143" s="91">
        <v>1592.5999755859375</v>
      </c>
      <c r="G143" s="92">
        <v>14</v>
      </c>
      <c r="H143" s="91">
        <v>100</v>
      </c>
      <c r="I143" s="92">
        <v>14</v>
      </c>
      <c r="J143" s="93">
        <v>0</v>
      </c>
      <c r="K143" s="92"/>
      <c r="L143" s="91">
        <v>0</v>
      </c>
      <c r="M143" s="92"/>
      <c r="N143" s="91">
        <v>0</v>
      </c>
      <c r="O143" s="164"/>
      <c r="P143" s="84" t="s">
        <v>190</v>
      </c>
      <c r="Q143" s="84" t="s">
        <v>193</v>
      </c>
      <c r="R143" s="85"/>
      <c r="S143" s="167"/>
      <c r="T143" s="167"/>
      <c r="U143" s="167"/>
      <c r="Y143" s="156"/>
      <c r="Z143" s="156"/>
      <c r="AA143" s="157"/>
      <c r="AB143" s="158"/>
    </row>
    <row r="144" spans="1:28" s="87" customFormat="1" ht="12.6" customHeight="1" x14ac:dyDescent="0.25">
      <c r="A144" s="77" t="str">
        <f t="shared" si="1"/>
        <v>Russian Federation: Moskva</v>
      </c>
      <c r="C144" s="89" t="s">
        <v>194</v>
      </c>
      <c r="D144" s="89" t="s">
        <v>195</v>
      </c>
      <c r="E144" s="90">
        <v>2012</v>
      </c>
      <c r="F144" s="91">
        <v>1008</v>
      </c>
      <c r="G144" s="92">
        <v>16</v>
      </c>
      <c r="H144" s="91" t="s">
        <v>17</v>
      </c>
      <c r="I144" s="92"/>
      <c r="J144" s="93" t="s">
        <v>17</v>
      </c>
      <c r="K144" s="92"/>
      <c r="L144" s="91" t="s">
        <v>17</v>
      </c>
      <c r="M144" s="92"/>
      <c r="N144" s="91" t="s">
        <v>17</v>
      </c>
      <c r="O144" s="164"/>
      <c r="P144" s="84" t="s">
        <v>194</v>
      </c>
      <c r="Q144" s="84" t="s">
        <v>195</v>
      </c>
      <c r="R144" s="85"/>
      <c r="S144" s="167"/>
      <c r="T144" s="167"/>
      <c r="U144" s="167"/>
      <c r="Y144" s="95"/>
      <c r="Z144" s="95"/>
      <c r="AA144" s="159"/>
      <c r="AB144" s="160"/>
    </row>
    <row r="145" spans="1:28" s="87" customFormat="1" ht="12.6" customHeight="1" x14ac:dyDescent="0.25">
      <c r="A145" s="77" t="str">
        <f t="shared" si="1"/>
        <v>Russian Federation: St. Petersburg</v>
      </c>
      <c r="C145" s="89" t="s">
        <v>194</v>
      </c>
      <c r="D145" s="89" t="s">
        <v>196</v>
      </c>
      <c r="E145" s="90">
        <v>2012</v>
      </c>
      <c r="F145" s="91">
        <v>202</v>
      </c>
      <c r="G145" s="92">
        <v>17</v>
      </c>
      <c r="H145" s="91" t="s">
        <v>17</v>
      </c>
      <c r="I145" s="92"/>
      <c r="J145" s="93" t="s">
        <v>17</v>
      </c>
      <c r="K145" s="92"/>
      <c r="L145" s="91" t="s">
        <v>17</v>
      </c>
      <c r="M145" s="92"/>
      <c r="N145" s="91" t="s">
        <v>17</v>
      </c>
      <c r="O145" s="164"/>
      <c r="P145" s="84" t="s">
        <v>194</v>
      </c>
      <c r="Q145" s="84" t="s">
        <v>196</v>
      </c>
      <c r="R145" s="85"/>
      <c r="S145" s="167"/>
      <c r="T145" s="167"/>
      <c r="U145" s="167"/>
      <c r="Y145" s="95"/>
      <c r="Z145" s="95"/>
      <c r="AA145" s="159"/>
      <c r="AB145" s="160"/>
    </row>
    <row r="146" spans="1:28" s="87" customFormat="1" ht="12.6" customHeight="1" x14ac:dyDescent="0.25">
      <c r="A146" s="77" t="str">
        <f t="shared" ref="A146:A163" si="2">CONCATENATE(C146,": ",D146)</f>
        <v>Senegal: Dakar</v>
      </c>
      <c r="C146" s="89" t="s">
        <v>197</v>
      </c>
      <c r="D146" s="89" t="s">
        <v>198</v>
      </c>
      <c r="E146" s="90">
        <v>2005</v>
      </c>
      <c r="F146" s="91">
        <v>465</v>
      </c>
      <c r="G146" s="92"/>
      <c r="H146" s="91" t="s">
        <v>17</v>
      </c>
      <c r="I146" s="92"/>
      <c r="J146" s="93" t="s">
        <v>17</v>
      </c>
      <c r="K146" s="92"/>
      <c r="L146" s="91" t="s">
        <v>17</v>
      </c>
      <c r="M146" s="92"/>
      <c r="N146" s="91" t="s">
        <v>17</v>
      </c>
      <c r="O146" s="164"/>
      <c r="P146" s="84" t="s">
        <v>197</v>
      </c>
      <c r="Q146" s="84" t="s">
        <v>198</v>
      </c>
      <c r="R146" s="85"/>
      <c r="S146" s="167"/>
      <c r="T146" s="167"/>
      <c r="U146" s="167"/>
      <c r="Y146" s="95"/>
      <c r="Z146" s="95"/>
      <c r="AA146" s="159"/>
      <c r="AB146" s="160"/>
    </row>
    <row r="147" spans="1:28" s="87" customFormat="1" ht="12.6" customHeight="1" x14ac:dyDescent="0.25">
      <c r="A147" s="77" t="str">
        <f t="shared" si="2"/>
        <v>Serbia: Belgrade</v>
      </c>
      <c r="C147" s="89" t="s">
        <v>199</v>
      </c>
      <c r="D147" s="89" t="s">
        <v>200</v>
      </c>
      <c r="E147" s="90">
        <v>2012</v>
      </c>
      <c r="F147" s="91">
        <v>435</v>
      </c>
      <c r="G147" s="92"/>
      <c r="H147" s="91">
        <v>100</v>
      </c>
      <c r="I147" s="92"/>
      <c r="J147" s="93">
        <v>0</v>
      </c>
      <c r="K147" s="92"/>
      <c r="L147" s="91">
        <v>0</v>
      </c>
      <c r="M147" s="92"/>
      <c r="N147" s="91">
        <v>0</v>
      </c>
      <c r="O147" s="164"/>
      <c r="P147" s="84" t="s">
        <v>199</v>
      </c>
      <c r="Q147" s="84" t="s">
        <v>200</v>
      </c>
      <c r="R147" s="85"/>
      <c r="S147" s="167"/>
      <c r="T147" s="167"/>
      <c r="U147" s="167"/>
      <c r="Y147" s="95"/>
      <c r="Z147" s="95"/>
      <c r="AA147" s="159"/>
      <c r="AB147" s="160"/>
    </row>
    <row r="148" spans="1:28" s="87" customFormat="1" ht="12.6" customHeight="1" x14ac:dyDescent="0.25">
      <c r="A148" s="77" t="str">
        <f t="shared" si="2"/>
        <v>Serbia: Novi Sad</v>
      </c>
      <c r="B148" s="78"/>
      <c r="C148" s="79" t="s">
        <v>199</v>
      </c>
      <c r="D148" s="79" t="s">
        <v>201</v>
      </c>
      <c r="E148" s="80">
        <v>2012</v>
      </c>
      <c r="F148" s="81">
        <v>119.59999847412109</v>
      </c>
      <c r="G148" s="82"/>
      <c r="H148" s="81">
        <v>100</v>
      </c>
      <c r="I148" s="82"/>
      <c r="J148" s="83">
        <v>0</v>
      </c>
      <c r="K148" s="82"/>
      <c r="L148" s="81">
        <v>0</v>
      </c>
      <c r="M148" s="82"/>
      <c r="N148" s="81">
        <v>0</v>
      </c>
      <c r="O148" s="163"/>
      <c r="P148" s="84" t="s">
        <v>199</v>
      </c>
      <c r="Q148" s="84" t="s">
        <v>201</v>
      </c>
      <c r="R148" s="85"/>
      <c r="S148" s="167"/>
      <c r="T148" s="167"/>
      <c r="U148" s="167"/>
      <c r="Y148" s="95"/>
      <c r="Z148" s="95"/>
      <c r="AA148" s="159"/>
      <c r="AB148" s="160"/>
    </row>
    <row r="149" spans="1:28" s="87" customFormat="1" ht="12.6" customHeight="1" x14ac:dyDescent="0.25">
      <c r="A149" s="77" t="str">
        <f t="shared" si="2"/>
        <v>Serbia: Nis</v>
      </c>
      <c r="B149" s="78"/>
      <c r="C149" s="79" t="s">
        <v>199</v>
      </c>
      <c r="D149" s="79" t="s">
        <v>202</v>
      </c>
      <c r="E149" s="80">
        <v>2012</v>
      </c>
      <c r="F149" s="81">
        <v>69.300003051757812</v>
      </c>
      <c r="G149" s="82"/>
      <c r="H149" s="81">
        <v>100</v>
      </c>
      <c r="I149" s="82"/>
      <c r="J149" s="83">
        <v>0</v>
      </c>
      <c r="K149" s="82"/>
      <c r="L149" s="81">
        <v>0</v>
      </c>
      <c r="M149" s="82"/>
      <c r="N149" s="81">
        <v>0</v>
      </c>
      <c r="O149" s="163"/>
      <c r="P149" s="84" t="s">
        <v>199</v>
      </c>
      <c r="Q149" s="84" t="s">
        <v>202</v>
      </c>
      <c r="R149" s="85"/>
      <c r="S149" s="167"/>
      <c r="T149" s="167"/>
      <c r="U149" s="167"/>
      <c r="Y149" s="156"/>
      <c r="Z149" s="156"/>
      <c r="AA149" s="157"/>
      <c r="AB149" s="158"/>
    </row>
    <row r="150" spans="1:28" s="87" customFormat="1" ht="12.6" customHeight="1" x14ac:dyDescent="0.25">
      <c r="A150" s="77" t="str">
        <f t="shared" si="2"/>
        <v>Sri Lanka: Dehiwala-Mount Lavinia</v>
      </c>
      <c r="B150" s="78"/>
      <c r="C150" s="79" t="s">
        <v>203</v>
      </c>
      <c r="D150" s="79" t="s">
        <v>204</v>
      </c>
      <c r="E150" s="80">
        <v>2007</v>
      </c>
      <c r="F150" s="81">
        <v>54</v>
      </c>
      <c r="G150" s="82"/>
      <c r="H150" s="81">
        <v>98.148148148148152</v>
      </c>
      <c r="I150" s="82"/>
      <c r="J150" s="83">
        <v>0</v>
      </c>
      <c r="K150" s="82"/>
      <c r="L150" s="81">
        <v>0.66666669315761995</v>
      </c>
      <c r="M150" s="82"/>
      <c r="N150" s="81">
        <v>0.1666667</v>
      </c>
      <c r="O150" s="163"/>
      <c r="P150" s="84" t="s">
        <v>203</v>
      </c>
      <c r="Q150" s="84" t="s">
        <v>204</v>
      </c>
      <c r="R150" s="85"/>
      <c r="S150" s="167"/>
      <c r="T150" s="167"/>
      <c r="U150" s="167"/>
      <c r="Y150" s="156"/>
      <c r="Z150" s="156"/>
      <c r="AA150" s="157"/>
      <c r="AB150" s="158"/>
    </row>
    <row r="151" spans="1:28" s="87" customFormat="1" ht="12.6" customHeight="1" x14ac:dyDescent="0.25">
      <c r="A151" s="77" t="str">
        <f t="shared" si="2"/>
        <v>Sri Lanka: Moratuwa</v>
      </c>
      <c r="B151" s="78"/>
      <c r="C151" s="79" t="s">
        <v>203</v>
      </c>
      <c r="D151" s="79" t="s">
        <v>205</v>
      </c>
      <c r="E151" s="80">
        <v>2007</v>
      </c>
      <c r="F151" s="81">
        <v>42</v>
      </c>
      <c r="G151" s="82"/>
      <c r="H151" s="81">
        <v>69.047619047619051</v>
      </c>
      <c r="I151" s="82"/>
      <c r="J151" s="83" t="s">
        <v>17</v>
      </c>
      <c r="K151" s="82"/>
      <c r="L151" s="81">
        <v>11.904761904761905</v>
      </c>
      <c r="M151" s="82"/>
      <c r="N151" s="81">
        <v>16.666699999999999</v>
      </c>
      <c r="O151" s="163"/>
      <c r="P151" s="84" t="s">
        <v>203</v>
      </c>
      <c r="Q151" s="84" t="s">
        <v>205</v>
      </c>
      <c r="R151" s="85"/>
      <c r="S151" s="167"/>
      <c r="T151" s="167"/>
      <c r="U151" s="167"/>
      <c r="Y151" s="156"/>
      <c r="Z151" s="156"/>
      <c r="AA151" s="157"/>
      <c r="AB151" s="158"/>
    </row>
    <row r="152" spans="1:28" s="87" customFormat="1" ht="12.6" customHeight="1" x14ac:dyDescent="0.25">
      <c r="A152" s="77" t="str">
        <f t="shared" si="2"/>
        <v>Sudan: Khartoum</v>
      </c>
      <c r="C152" s="89" t="s">
        <v>206</v>
      </c>
      <c r="D152" s="89" t="s">
        <v>207</v>
      </c>
      <c r="E152" s="90">
        <v>2009</v>
      </c>
      <c r="F152" s="91">
        <v>620</v>
      </c>
      <c r="G152" s="92">
        <v>18</v>
      </c>
      <c r="H152" s="91" t="s">
        <v>17</v>
      </c>
      <c r="I152" s="92"/>
      <c r="J152" s="93" t="s">
        <v>17</v>
      </c>
      <c r="K152" s="92"/>
      <c r="L152" s="91" t="s">
        <v>17</v>
      </c>
      <c r="M152" s="92"/>
      <c r="N152" s="91" t="s">
        <v>17</v>
      </c>
      <c r="O152" s="164"/>
      <c r="P152" s="84" t="s">
        <v>206</v>
      </c>
      <c r="Q152" s="84" t="s">
        <v>207</v>
      </c>
      <c r="R152" s="85"/>
      <c r="S152" s="167"/>
      <c r="T152" s="167"/>
      <c r="U152" s="167"/>
      <c r="Y152" s="156"/>
      <c r="Z152" s="156"/>
      <c r="AA152" s="157"/>
      <c r="AB152" s="158"/>
    </row>
    <row r="153" spans="1:28" s="87" customFormat="1" ht="12.6" customHeight="1" x14ac:dyDescent="0.25">
      <c r="A153" s="77" t="str">
        <f t="shared" si="2"/>
        <v>Sudan: Khartoum North</v>
      </c>
      <c r="C153" s="89" t="s">
        <v>206</v>
      </c>
      <c r="D153" s="89" t="s">
        <v>208</v>
      </c>
      <c r="E153" s="90">
        <v>2009</v>
      </c>
      <c r="F153" s="91">
        <v>264</v>
      </c>
      <c r="G153" s="92">
        <v>19</v>
      </c>
      <c r="H153" s="91" t="s">
        <v>17</v>
      </c>
      <c r="I153" s="92"/>
      <c r="J153" s="93" t="s">
        <v>17</v>
      </c>
      <c r="K153" s="92"/>
      <c r="L153" s="91" t="s">
        <v>17</v>
      </c>
      <c r="M153" s="92"/>
      <c r="N153" s="91" t="s">
        <v>17</v>
      </c>
      <c r="O153" s="164"/>
      <c r="P153" s="84" t="s">
        <v>206</v>
      </c>
      <c r="Q153" s="84" t="s">
        <v>208</v>
      </c>
      <c r="R153" s="85"/>
      <c r="S153" s="167"/>
      <c r="T153" s="167"/>
      <c r="U153" s="167"/>
      <c r="Y153" s="156"/>
      <c r="Z153" s="156"/>
      <c r="AA153" s="157"/>
      <c r="AB153" s="158"/>
    </row>
    <row r="154" spans="1:28" s="87" customFormat="1" ht="12.6" customHeight="1" x14ac:dyDescent="0.25">
      <c r="A154" s="77" t="str">
        <f t="shared" si="2"/>
        <v>Sudan: Omdurman</v>
      </c>
      <c r="C154" s="89" t="s">
        <v>206</v>
      </c>
      <c r="D154" s="89" t="s">
        <v>209</v>
      </c>
      <c r="E154" s="90">
        <v>2009</v>
      </c>
      <c r="F154" s="91">
        <v>471</v>
      </c>
      <c r="G154" s="92">
        <v>20</v>
      </c>
      <c r="H154" s="91" t="s">
        <v>17</v>
      </c>
      <c r="I154" s="92"/>
      <c r="J154" s="93" t="s">
        <v>17</v>
      </c>
      <c r="K154" s="92"/>
      <c r="L154" s="91" t="s">
        <v>17</v>
      </c>
      <c r="M154" s="92"/>
      <c r="N154" s="91" t="s">
        <v>17</v>
      </c>
      <c r="O154" s="164"/>
      <c r="P154" s="84" t="s">
        <v>206</v>
      </c>
      <c r="Q154" s="84" t="s">
        <v>209</v>
      </c>
      <c r="R154" s="85"/>
      <c r="S154" s="167"/>
      <c r="T154" s="167"/>
      <c r="U154" s="167"/>
      <c r="Y154" s="95"/>
      <c r="Z154" s="95"/>
      <c r="AA154" s="159"/>
      <c r="AB154" s="160"/>
    </row>
    <row r="155" spans="1:28" s="87" customFormat="1" ht="12.6" customHeight="1" x14ac:dyDescent="0.25">
      <c r="A155" s="77" t="str">
        <f t="shared" si="2"/>
        <v>Syrian Arab Republic: Damascus</v>
      </c>
      <c r="C155" s="89" t="s">
        <v>210</v>
      </c>
      <c r="D155" s="89" t="s">
        <v>211</v>
      </c>
      <c r="E155" s="90">
        <v>2002</v>
      </c>
      <c r="F155" s="91">
        <v>438</v>
      </c>
      <c r="G155" s="92"/>
      <c r="H155" s="91" t="s">
        <v>17</v>
      </c>
      <c r="I155" s="92"/>
      <c r="J155" s="93" t="s">
        <v>17</v>
      </c>
      <c r="K155" s="92"/>
      <c r="L155" s="91" t="s">
        <v>17</v>
      </c>
      <c r="M155" s="92"/>
      <c r="N155" s="91">
        <v>41.666666666666664</v>
      </c>
      <c r="O155" s="164"/>
      <c r="P155" s="84" t="s">
        <v>210</v>
      </c>
      <c r="Q155" s="84" t="s">
        <v>211</v>
      </c>
      <c r="R155" s="85"/>
      <c r="S155" s="167"/>
      <c r="T155" s="167"/>
      <c r="U155" s="167"/>
      <c r="Y155" s="95"/>
      <c r="Z155" s="95"/>
      <c r="AA155" s="159"/>
      <c r="AB155" s="160"/>
    </row>
    <row r="156" spans="1:28" s="87" customFormat="1" ht="12.6" customHeight="1" x14ac:dyDescent="0.25">
      <c r="A156" s="77" t="str">
        <f t="shared" si="2"/>
        <v>Togo: Lome</v>
      </c>
      <c r="C156" s="89" t="s">
        <v>212</v>
      </c>
      <c r="D156" s="89" t="s">
        <v>213</v>
      </c>
      <c r="E156" s="90">
        <v>2009</v>
      </c>
      <c r="F156" s="91">
        <v>250</v>
      </c>
      <c r="G156" s="92"/>
      <c r="H156" s="91" t="s">
        <v>17</v>
      </c>
      <c r="I156" s="92"/>
      <c r="J156" s="93" t="s">
        <v>17</v>
      </c>
      <c r="K156" s="92"/>
      <c r="L156" s="91" t="s">
        <v>17</v>
      </c>
      <c r="M156" s="92"/>
      <c r="N156" s="91" t="s">
        <v>17</v>
      </c>
      <c r="O156" s="164"/>
      <c r="P156" s="84" t="s">
        <v>212</v>
      </c>
      <c r="Q156" s="84" t="s">
        <v>213</v>
      </c>
      <c r="R156" s="85"/>
      <c r="S156" s="167"/>
      <c r="T156" s="167"/>
      <c r="U156" s="167"/>
      <c r="Y156" s="95"/>
      <c r="Z156" s="95"/>
      <c r="AA156" s="159"/>
      <c r="AB156" s="160"/>
    </row>
    <row r="157" spans="1:28" s="87" customFormat="1" ht="12.6" customHeight="1" x14ac:dyDescent="0.25">
      <c r="A157" s="77" t="str">
        <f t="shared" si="2"/>
        <v>Trinidad and Tobago: Port of Spain</v>
      </c>
      <c r="B157" s="78"/>
      <c r="C157" s="79" t="s">
        <v>214</v>
      </c>
      <c r="D157" s="79" t="s">
        <v>215</v>
      </c>
      <c r="E157" s="80">
        <v>1995</v>
      </c>
      <c r="F157" s="81">
        <v>219</v>
      </c>
      <c r="G157" s="82"/>
      <c r="H157" s="81" t="s">
        <v>17</v>
      </c>
      <c r="I157" s="82"/>
      <c r="J157" s="83" t="s">
        <v>17</v>
      </c>
      <c r="K157" s="82"/>
      <c r="L157" s="81" t="s">
        <v>17</v>
      </c>
      <c r="M157" s="82"/>
      <c r="N157" s="81" t="s">
        <v>17</v>
      </c>
      <c r="O157" s="163"/>
      <c r="P157" s="84" t="s">
        <v>214</v>
      </c>
      <c r="Q157" s="84" t="s">
        <v>215</v>
      </c>
      <c r="R157" s="85"/>
      <c r="S157" s="167"/>
      <c r="T157" s="167"/>
      <c r="U157" s="167"/>
      <c r="Y157" s="95"/>
      <c r="Z157" s="95"/>
      <c r="AA157" s="159"/>
      <c r="AB157" s="160"/>
    </row>
    <row r="158" spans="1:28" s="87" customFormat="1" ht="12.6" customHeight="1" x14ac:dyDescent="0.25">
      <c r="A158" s="77" t="str">
        <f t="shared" si="2"/>
        <v>Tunisia: Tunis</v>
      </c>
      <c r="B158" s="78"/>
      <c r="C158" s="79" t="s">
        <v>216</v>
      </c>
      <c r="D158" s="79" t="s">
        <v>217</v>
      </c>
      <c r="E158" s="80">
        <v>2001</v>
      </c>
      <c r="F158" s="81">
        <v>628</v>
      </c>
      <c r="G158" s="82">
        <v>21</v>
      </c>
      <c r="H158" s="81" t="s">
        <v>17</v>
      </c>
      <c r="I158" s="82"/>
      <c r="J158" s="83" t="s">
        <v>17</v>
      </c>
      <c r="K158" s="82"/>
      <c r="L158" s="81" t="s">
        <v>17</v>
      </c>
      <c r="M158" s="82"/>
      <c r="N158" s="81" t="s">
        <v>17</v>
      </c>
      <c r="O158" s="163"/>
      <c r="P158" s="84" t="s">
        <v>216</v>
      </c>
      <c r="Q158" s="84" t="s">
        <v>217</v>
      </c>
      <c r="R158" s="85"/>
      <c r="S158" s="167"/>
      <c r="T158" s="167"/>
      <c r="U158" s="167"/>
      <c r="Y158" s="95"/>
      <c r="Z158" s="95"/>
      <c r="AA158" s="159"/>
      <c r="AB158" s="160"/>
    </row>
    <row r="159" spans="1:28" s="87" customFormat="1" ht="12.6" customHeight="1" x14ac:dyDescent="0.25">
      <c r="A159" s="77" t="str">
        <f t="shared" si="2"/>
        <v>United Arab Emirates: Abu Dhabi</v>
      </c>
      <c r="B159" s="78"/>
      <c r="C159" s="79" t="s">
        <v>218</v>
      </c>
      <c r="D159" s="79" t="s">
        <v>219</v>
      </c>
      <c r="E159" s="80">
        <v>2012</v>
      </c>
      <c r="F159" s="81">
        <v>1272.66796875</v>
      </c>
      <c r="G159" s="82"/>
      <c r="H159" s="81">
        <v>8.1026634816514882</v>
      </c>
      <c r="I159" s="82"/>
      <c r="J159" s="83" t="s">
        <v>17</v>
      </c>
      <c r="K159" s="82"/>
      <c r="L159" s="81">
        <v>15.525651716681553</v>
      </c>
      <c r="M159" s="82"/>
      <c r="N159" s="81">
        <v>16.972200000000001</v>
      </c>
      <c r="O159" s="163"/>
      <c r="P159" s="84" t="s">
        <v>218</v>
      </c>
      <c r="Q159" s="84" t="s">
        <v>219</v>
      </c>
      <c r="R159" s="85"/>
      <c r="S159" s="167"/>
      <c r="T159" s="167"/>
      <c r="U159" s="167"/>
      <c r="Y159" s="156"/>
      <c r="Z159" s="156"/>
      <c r="AA159" s="157"/>
      <c r="AB159" s="158"/>
    </row>
    <row r="160" spans="1:28" s="87" customFormat="1" ht="12.6" customHeight="1" x14ac:dyDescent="0.25">
      <c r="A160" s="77" t="str">
        <f t="shared" si="2"/>
        <v>United Arab Emirates: Dubai</v>
      </c>
      <c r="B160" s="78"/>
      <c r="C160" s="79" t="s">
        <v>218</v>
      </c>
      <c r="D160" s="79" t="s">
        <v>220</v>
      </c>
      <c r="E160" s="80">
        <v>2012</v>
      </c>
      <c r="F160" s="81">
        <v>2676.297119140625</v>
      </c>
      <c r="G160" s="82"/>
      <c r="H160" s="81">
        <v>94.025599999999997</v>
      </c>
      <c r="I160" s="82"/>
      <c r="J160" s="83" t="s">
        <v>17</v>
      </c>
      <c r="K160" s="82"/>
      <c r="L160" s="81">
        <v>5.9744115938231985</v>
      </c>
      <c r="M160" s="82"/>
      <c r="N160" s="81" t="s">
        <v>17</v>
      </c>
      <c r="O160" s="163"/>
      <c r="P160" s="84" t="s">
        <v>218</v>
      </c>
      <c r="Q160" s="84" t="s">
        <v>220</v>
      </c>
      <c r="R160" s="85"/>
      <c r="S160" s="167"/>
      <c r="T160" s="167"/>
      <c r="U160" s="167"/>
      <c r="Y160" s="156"/>
      <c r="Z160" s="156"/>
      <c r="AA160" s="157"/>
      <c r="AB160" s="158"/>
    </row>
    <row r="161" spans="1:34" s="87" customFormat="1" ht="12.6" customHeight="1" x14ac:dyDescent="0.25">
      <c r="A161" s="77" t="str">
        <f t="shared" si="2"/>
        <v>Zambia: Lusaka</v>
      </c>
      <c r="B161" s="78"/>
      <c r="C161" s="79" t="s">
        <v>221</v>
      </c>
      <c r="D161" s="79" t="s">
        <v>222</v>
      </c>
      <c r="E161" s="80">
        <v>2005</v>
      </c>
      <c r="F161" s="81">
        <v>77</v>
      </c>
      <c r="G161" s="82">
        <v>22</v>
      </c>
      <c r="H161" s="81" t="s">
        <v>17</v>
      </c>
      <c r="I161" s="82"/>
      <c r="J161" s="83" t="s">
        <v>17</v>
      </c>
      <c r="K161" s="82"/>
      <c r="L161" s="81" t="s">
        <v>17</v>
      </c>
      <c r="M161" s="82"/>
      <c r="N161" s="81" t="s">
        <v>17</v>
      </c>
      <c r="O161" s="163"/>
      <c r="P161" s="84" t="s">
        <v>221</v>
      </c>
      <c r="Q161" s="84" t="s">
        <v>222</v>
      </c>
      <c r="R161" s="85"/>
      <c r="S161" s="167"/>
      <c r="T161" s="167"/>
      <c r="U161" s="167"/>
      <c r="Y161" s="156"/>
      <c r="Z161" s="156"/>
      <c r="AA161" s="157"/>
      <c r="AB161" s="158"/>
    </row>
    <row r="162" spans="1:34" s="87" customFormat="1" ht="12.6" customHeight="1" x14ac:dyDescent="0.25">
      <c r="A162" s="77" t="str">
        <f t="shared" si="2"/>
        <v>Zimbabwe: Gweru</v>
      </c>
      <c r="C162" s="89" t="s">
        <v>223</v>
      </c>
      <c r="D162" s="89" t="s">
        <v>224</v>
      </c>
      <c r="E162" s="90">
        <v>2005</v>
      </c>
      <c r="F162" s="91">
        <v>64.099998474121094</v>
      </c>
      <c r="G162" s="92"/>
      <c r="H162" s="91">
        <v>97.971900000000005</v>
      </c>
      <c r="I162" s="92"/>
      <c r="J162" s="93" t="s">
        <v>17</v>
      </c>
      <c r="K162" s="92"/>
      <c r="L162" s="91">
        <v>1.8720750019490069</v>
      </c>
      <c r="M162" s="92"/>
      <c r="N162" s="91" t="s">
        <v>17</v>
      </c>
      <c r="O162" s="164"/>
      <c r="P162" s="84" t="s">
        <v>223</v>
      </c>
      <c r="Q162" s="84" t="s">
        <v>224</v>
      </c>
      <c r="R162" s="85"/>
      <c r="S162" s="167"/>
      <c r="T162" s="167"/>
      <c r="U162" s="167"/>
      <c r="Y162" s="156"/>
      <c r="Z162" s="156"/>
      <c r="AA162" s="157"/>
      <c r="AB162" s="158"/>
    </row>
    <row r="163" spans="1:34" s="87" customFormat="1" ht="12.6" customHeight="1" x14ac:dyDescent="0.25">
      <c r="A163" s="77" t="str">
        <f t="shared" si="2"/>
        <v>Zimbabwe: Harare</v>
      </c>
      <c r="C163" s="89" t="s">
        <v>223</v>
      </c>
      <c r="D163" s="89" t="s">
        <v>225</v>
      </c>
      <c r="E163" s="90">
        <v>2009</v>
      </c>
      <c r="F163" s="91">
        <v>86</v>
      </c>
      <c r="G163" s="92"/>
      <c r="H163" s="91">
        <v>97.325577846793237</v>
      </c>
      <c r="I163" s="92"/>
      <c r="J163" s="93" t="s">
        <v>17</v>
      </c>
      <c r="K163" s="92"/>
      <c r="L163" s="91">
        <v>2.6744185492049817</v>
      </c>
      <c r="M163" s="92"/>
      <c r="N163" s="91">
        <v>0</v>
      </c>
      <c r="O163" s="164"/>
      <c r="P163" s="84" t="s">
        <v>223</v>
      </c>
      <c r="Q163" s="84" t="s">
        <v>225</v>
      </c>
      <c r="R163" s="85"/>
      <c r="S163" s="167"/>
      <c r="T163" s="167"/>
      <c r="U163" s="167"/>
      <c r="Y163" s="156"/>
      <c r="Z163" s="156"/>
      <c r="AA163" s="157"/>
      <c r="AB163" s="158"/>
    </row>
    <row r="164" spans="1:34" s="87" customFormat="1" x14ac:dyDescent="0.25">
      <c r="B164" s="100"/>
      <c r="C164" s="101"/>
      <c r="D164" s="101"/>
      <c r="E164" s="102"/>
      <c r="F164" s="103"/>
      <c r="G164" s="104"/>
      <c r="H164" s="103"/>
      <c r="I164" s="104"/>
      <c r="J164" s="105"/>
      <c r="K164" s="104"/>
      <c r="L164" s="105"/>
      <c r="M164" s="106"/>
      <c r="N164" s="107"/>
      <c r="O164" s="107"/>
      <c r="P164" s="108"/>
      <c r="Q164" s="108"/>
      <c r="R164" s="85"/>
      <c r="S164" s="86"/>
      <c r="T164" s="86"/>
      <c r="Y164" s="95"/>
      <c r="Z164" s="95"/>
      <c r="AA164" s="159"/>
      <c r="AB164" s="160"/>
    </row>
    <row r="165" spans="1:34" x14ac:dyDescent="0.25">
      <c r="B165" s="94"/>
      <c r="C165" s="58"/>
      <c r="D165" s="58"/>
      <c r="E165" s="109"/>
      <c r="F165" s="64"/>
      <c r="H165" s="110"/>
      <c r="J165" s="111"/>
      <c r="L165" s="110"/>
      <c r="Y165" s="95"/>
      <c r="Z165" s="95"/>
      <c r="AA165" s="159"/>
      <c r="AB165" s="160"/>
      <c r="AC165" s="87"/>
      <c r="AD165" s="87"/>
    </row>
    <row r="166" spans="1:34" ht="12.75" customHeight="1" x14ac:dyDescent="0.25">
      <c r="B166" s="112" t="s">
        <v>226</v>
      </c>
      <c r="C166" s="113"/>
      <c r="D166" s="113"/>
      <c r="E166" s="114"/>
      <c r="F166" s="115"/>
      <c r="G166" s="116"/>
      <c r="H166" s="117"/>
      <c r="I166" s="116"/>
      <c r="J166" s="118"/>
      <c r="K166" s="116"/>
      <c r="L166" s="117"/>
      <c r="M166" s="119"/>
      <c r="N166" s="115"/>
      <c r="O166" s="115"/>
      <c r="Y166" s="95"/>
      <c r="Z166" s="95"/>
      <c r="AA166" s="159"/>
      <c r="AB166" s="160"/>
      <c r="AC166" s="87"/>
      <c r="AD166" s="87"/>
    </row>
    <row r="167" spans="1:34" ht="3" customHeight="1" x14ac:dyDescent="0.25">
      <c r="B167" s="112"/>
      <c r="C167" s="113"/>
      <c r="D167" s="113"/>
      <c r="E167" s="114"/>
      <c r="F167" s="115"/>
      <c r="G167" s="116"/>
      <c r="H167" s="117"/>
      <c r="I167" s="116"/>
      <c r="J167" s="118"/>
      <c r="K167" s="116"/>
      <c r="L167" s="117"/>
      <c r="M167" s="119"/>
      <c r="N167" s="115"/>
      <c r="O167" s="115"/>
      <c r="Y167" s="95"/>
      <c r="Z167" s="95"/>
      <c r="AA167" s="159"/>
      <c r="AB167" s="160"/>
      <c r="AC167" s="87"/>
      <c r="AD167" s="87"/>
    </row>
    <row r="168" spans="1:34" ht="22.2" customHeight="1" x14ac:dyDescent="0.25">
      <c r="B168" s="180" t="s">
        <v>263</v>
      </c>
      <c r="C168" s="181"/>
      <c r="D168" s="181"/>
      <c r="E168" s="181"/>
      <c r="F168" s="181"/>
      <c r="G168" s="181"/>
      <c r="H168" s="181"/>
      <c r="I168" s="181"/>
      <c r="J168" s="181"/>
      <c r="K168" s="181"/>
      <c r="L168" s="181"/>
      <c r="M168" s="181"/>
      <c r="N168" s="181"/>
      <c r="O168" s="120"/>
      <c r="Y168" s="95"/>
      <c r="Z168" s="95"/>
      <c r="AA168" s="159"/>
      <c r="AB168" s="160"/>
      <c r="AC168" s="87"/>
      <c r="AD168" s="87"/>
    </row>
    <row r="169" spans="1:34" x14ac:dyDescent="0.25">
      <c r="C169" s="121"/>
      <c r="D169" s="121"/>
      <c r="E169" s="114"/>
      <c r="F169" s="122"/>
      <c r="G169" s="116"/>
      <c r="H169" s="117"/>
      <c r="I169" s="116"/>
      <c r="J169" s="118"/>
      <c r="K169" s="116"/>
      <c r="L169" s="117"/>
      <c r="M169" s="119"/>
      <c r="N169" s="123"/>
      <c r="O169" s="123"/>
      <c r="Y169" s="156"/>
      <c r="Z169" s="156"/>
      <c r="AA169" s="157"/>
      <c r="AB169" s="158"/>
      <c r="AC169" s="87"/>
      <c r="AD169" s="87"/>
    </row>
    <row r="170" spans="1:34" customFormat="1" ht="12.75" customHeight="1" x14ac:dyDescent="0.25">
      <c r="A170" s="124"/>
      <c r="B170" s="125" t="s">
        <v>227</v>
      </c>
      <c r="C170" s="126"/>
      <c r="D170" s="126"/>
      <c r="E170" s="127"/>
      <c r="F170" s="128"/>
      <c r="G170" s="129"/>
      <c r="H170" s="130"/>
      <c r="I170" s="129"/>
      <c r="J170" s="131"/>
      <c r="K170" s="129"/>
      <c r="L170" s="130"/>
      <c r="M170" s="132"/>
      <c r="N170" s="133"/>
      <c r="O170" s="134"/>
      <c r="P170" s="135"/>
      <c r="Q170" s="135"/>
      <c r="R170" s="135"/>
      <c r="S170" s="135"/>
      <c r="T170" s="135"/>
      <c r="U170" s="136"/>
      <c r="V170" s="136"/>
      <c r="W170" s="136"/>
      <c r="X170" s="136"/>
      <c r="Y170" s="156"/>
      <c r="Z170" s="156"/>
      <c r="AA170" s="157"/>
      <c r="AB170" s="158"/>
      <c r="AC170" s="87"/>
      <c r="AD170" s="87"/>
      <c r="AE170" s="136"/>
      <c r="AF170" s="136"/>
      <c r="AG170" s="136"/>
      <c r="AH170" s="136"/>
    </row>
    <row r="171" spans="1:34" customFormat="1" ht="12.6" customHeight="1" x14ac:dyDescent="0.25">
      <c r="A171" s="124"/>
      <c r="B171" s="124">
        <v>1</v>
      </c>
      <c r="C171" s="169" t="s">
        <v>228</v>
      </c>
      <c r="D171" s="170"/>
      <c r="E171" s="170"/>
      <c r="F171" s="170"/>
      <c r="G171" s="170"/>
      <c r="H171" s="170"/>
      <c r="I171" s="170"/>
      <c r="J171" s="170"/>
      <c r="K171" s="170"/>
      <c r="L171" s="170"/>
      <c r="M171" s="170"/>
      <c r="N171" s="170"/>
      <c r="O171" s="170"/>
      <c r="P171" s="170"/>
      <c r="Q171" s="135"/>
      <c r="R171" s="135"/>
      <c r="S171" s="135"/>
      <c r="T171" s="135"/>
      <c r="U171" s="136"/>
      <c r="V171" s="136"/>
      <c r="W171" s="136"/>
      <c r="X171" s="136"/>
      <c r="Y171" s="156"/>
      <c r="Z171" s="156"/>
      <c r="AA171" s="157"/>
      <c r="AB171" s="158"/>
      <c r="AC171" s="87"/>
      <c r="AD171" s="87"/>
      <c r="AE171" s="136"/>
      <c r="AF171" s="136"/>
      <c r="AG171" s="136"/>
      <c r="AH171" s="136"/>
    </row>
    <row r="172" spans="1:34" customFormat="1" ht="12.6" customHeight="1" x14ac:dyDescent="0.25">
      <c r="A172" s="124"/>
      <c r="B172" s="124">
        <v>2</v>
      </c>
      <c r="C172" s="169" t="s">
        <v>229</v>
      </c>
      <c r="D172" s="170"/>
      <c r="E172" s="170"/>
      <c r="F172" s="170"/>
      <c r="G172" s="170"/>
      <c r="H172" s="170"/>
      <c r="I172" s="170"/>
      <c r="J172" s="170"/>
      <c r="K172" s="170"/>
      <c r="L172" s="170"/>
      <c r="M172" s="170"/>
      <c r="N172" s="170"/>
      <c r="O172" s="170"/>
      <c r="P172" s="170"/>
      <c r="Q172" s="135"/>
      <c r="R172" s="135"/>
      <c r="S172" s="135"/>
      <c r="T172" s="135"/>
      <c r="U172" s="136"/>
      <c r="V172" s="136"/>
      <c r="W172" s="136"/>
      <c r="X172" s="136"/>
      <c r="Y172" s="156"/>
      <c r="Z172" s="156"/>
      <c r="AA172" s="157"/>
      <c r="AB172" s="158"/>
      <c r="AC172" s="87"/>
      <c r="AD172" s="87"/>
      <c r="AE172" s="136"/>
      <c r="AF172" s="136"/>
      <c r="AG172" s="136"/>
      <c r="AH172" s="136"/>
    </row>
    <row r="173" spans="1:34" customFormat="1" ht="12.6" customHeight="1" x14ac:dyDescent="0.25">
      <c r="A173" s="124"/>
      <c r="B173" s="124">
        <v>3</v>
      </c>
      <c r="C173" s="169" t="s">
        <v>230</v>
      </c>
      <c r="D173" s="170"/>
      <c r="E173" s="170"/>
      <c r="F173" s="170"/>
      <c r="G173" s="170"/>
      <c r="H173" s="170"/>
      <c r="I173" s="170"/>
      <c r="J173" s="170"/>
      <c r="K173" s="170"/>
      <c r="L173" s="170"/>
      <c r="M173" s="170"/>
      <c r="N173" s="170"/>
      <c r="O173" s="170"/>
      <c r="P173" s="170"/>
      <c r="Q173" s="135"/>
      <c r="R173" s="135"/>
      <c r="S173" s="135"/>
      <c r="T173" s="135"/>
      <c r="U173" s="136"/>
      <c r="V173" s="136"/>
      <c r="W173" s="136"/>
      <c r="X173" s="136"/>
      <c r="Y173" s="156"/>
      <c r="Z173" s="156"/>
      <c r="AA173" s="157"/>
      <c r="AB173" s="158"/>
      <c r="AC173" s="87"/>
      <c r="AD173" s="87"/>
      <c r="AE173" s="136"/>
      <c r="AF173" s="136"/>
      <c r="AG173" s="136"/>
      <c r="AH173" s="136"/>
    </row>
    <row r="174" spans="1:34" customFormat="1" ht="12.6" customHeight="1" x14ac:dyDescent="0.25">
      <c r="A174" s="124"/>
      <c r="B174" s="124">
        <v>4</v>
      </c>
      <c r="C174" s="169" t="s">
        <v>231</v>
      </c>
      <c r="D174" s="170"/>
      <c r="E174" s="170"/>
      <c r="F174" s="170"/>
      <c r="G174" s="170"/>
      <c r="H174" s="170"/>
      <c r="I174" s="170"/>
      <c r="J174" s="170"/>
      <c r="K174" s="170"/>
      <c r="L174" s="170"/>
      <c r="M174" s="170"/>
      <c r="N174" s="170"/>
      <c r="O174" s="170"/>
      <c r="P174" s="170"/>
      <c r="Q174" s="135"/>
      <c r="R174" s="135"/>
      <c r="S174" s="135"/>
      <c r="T174" s="135"/>
      <c r="U174" s="136"/>
      <c r="V174" s="136"/>
      <c r="W174" s="136"/>
      <c r="X174" s="136"/>
      <c r="Y174" s="95"/>
      <c r="Z174" s="95"/>
      <c r="AA174" s="159"/>
      <c r="AB174" s="160"/>
      <c r="AC174" s="87"/>
      <c r="AD174" s="87"/>
      <c r="AE174" s="136"/>
      <c r="AF174" s="136"/>
      <c r="AG174" s="136"/>
      <c r="AH174" s="136"/>
    </row>
    <row r="175" spans="1:34" customFormat="1" ht="12.6" customHeight="1" x14ac:dyDescent="0.25">
      <c r="A175" s="124"/>
      <c r="B175" s="124">
        <v>5</v>
      </c>
      <c r="C175" s="169" t="s">
        <v>232</v>
      </c>
      <c r="D175" s="170"/>
      <c r="E175" s="170"/>
      <c r="F175" s="170"/>
      <c r="G175" s="170"/>
      <c r="H175" s="170"/>
      <c r="I175" s="170"/>
      <c r="J175" s="170"/>
      <c r="K175" s="170"/>
      <c r="L175" s="170"/>
      <c r="M175" s="170"/>
      <c r="N175" s="170"/>
      <c r="O175" s="170"/>
      <c r="P175" s="170"/>
      <c r="Q175" s="135"/>
      <c r="R175" s="135"/>
      <c r="S175" s="135"/>
      <c r="T175" s="135"/>
      <c r="U175" s="136"/>
      <c r="V175" s="136"/>
      <c r="W175" s="136"/>
      <c r="X175" s="136"/>
      <c r="Y175" s="95"/>
      <c r="Z175" s="95"/>
      <c r="AA175" s="159"/>
      <c r="AB175" s="160"/>
      <c r="AC175" s="87"/>
      <c r="AD175" s="87"/>
      <c r="AE175" s="136"/>
      <c r="AF175" s="136"/>
      <c r="AG175" s="136"/>
      <c r="AH175" s="136"/>
    </row>
    <row r="176" spans="1:34" customFormat="1" ht="12.6" customHeight="1" x14ac:dyDescent="0.25">
      <c r="A176" s="124"/>
      <c r="B176" s="124">
        <v>6</v>
      </c>
      <c r="C176" s="169" t="s">
        <v>233</v>
      </c>
      <c r="D176" s="170"/>
      <c r="E176" s="170"/>
      <c r="F176" s="170"/>
      <c r="G176" s="170"/>
      <c r="H176" s="170"/>
      <c r="I176" s="170"/>
      <c r="J176" s="170"/>
      <c r="K176" s="170"/>
      <c r="L176" s="170"/>
      <c r="M176" s="170"/>
      <c r="N176" s="170"/>
      <c r="O176" s="170"/>
      <c r="P176" s="170"/>
      <c r="Q176" s="135"/>
      <c r="R176" s="135"/>
      <c r="S176" s="135"/>
      <c r="T176" s="135"/>
      <c r="U176" s="136"/>
      <c r="V176" s="136"/>
      <c r="W176" s="136"/>
      <c r="X176" s="136"/>
      <c r="Y176" s="95"/>
      <c r="Z176" s="95"/>
      <c r="AA176" s="159"/>
      <c r="AB176" s="160"/>
      <c r="AC176" s="87"/>
      <c r="AD176" s="87"/>
      <c r="AE176" s="136"/>
      <c r="AF176" s="136"/>
      <c r="AG176" s="136"/>
      <c r="AH176" s="136"/>
    </row>
    <row r="177" spans="1:34" customFormat="1" ht="12.6" customHeight="1" x14ac:dyDescent="0.25">
      <c r="A177" s="124"/>
      <c r="B177" s="124">
        <v>7</v>
      </c>
      <c r="C177" s="169" t="s">
        <v>234</v>
      </c>
      <c r="D177" s="170"/>
      <c r="E177" s="170"/>
      <c r="F177" s="170"/>
      <c r="G177" s="170"/>
      <c r="H177" s="170"/>
      <c r="I177" s="170"/>
      <c r="J177" s="170"/>
      <c r="K177" s="170"/>
      <c r="L177" s="170"/>
      <c r="M177" s="170"/>
      <c r="N177" s="170"/>
      <c r="O177" s="170"/>
      <c r="P177" s="170"/>
      <c r="Q177" s="135"/>
      <c r="R177" s="135"/>
      <c r="S177" s="135"/>
      <c r="T177" s="135"/>
      <c r="U177" s="136"/>
      <c r="V177" s="136"/>
      <c r="W177" s="136"/>
      <c r="X177" s="136"/>
      <c r="Y177" s="95"/>
      <c r="Z177" s="95"/>
      <c r="AA177" s="159"/>
      <c r="AB177" s="160"/>
      <c r="AC177" s="87"/>
      <c r="AD177" s="87"/>
      <c r="AE177" s="136"/>
      <c r="AF177" s="136"/>
      <c r="AG177" s="136"/>
      <c r="AH177" s="136"/>
    </row>
    <row r="178" spans="1:34" customFormat="1" ht="34.200000000000003" customHeight="1" x14ac:dyDescent="0.25">
      <c r="A178" s="124"/>
      <c r="B178" s="124">
        <v>8</v>
      </c>
      <c r="C178" s="169" t="s">
        <v>235</v>
      </c>
      <c r="D178" s="170"/>
      <c r="E178" s="170"/>
      <c r="F178" s="170"/>
      <c r="G178" s="170"/>
      <c r="H178" s="170"/>
      <c r="I178" s="170"/>
      <c r="J178" s="170"/>
      <c r="K178" s="170"/>
      <c r="L178" s="170"/>
      <c r="M178" s="170"/>
      <c r="N178" s="170"/>
      <c r="O178" s="170"/>
      <c r="P178" s="170"/>
      <c r="Q178" s="135"/>
      <c r="R178" s="135"/>
      <c r="S178" s="135"/>
      <c r="T178" s="135"/>
      <c r="U178" s="136"/>
      <c r="V178" s="136"/>
      <c r="W178" s="136"/>
      <c r="X178" s="136"/>
      <c r="Y178" s="95"/>
      <c r="Z178" s="95"/>
      <c r="AA178" s="159"/>
      <c r="AB178" s="160"/>
      <c r="AC178" s="87"/>
      <c r="AD178" s="87"/>
      <c r="AE178" s="136"/>
      <c r="AF178" s="136"/>
      <c r="AG178" s="136"/>
      <c r="AH178" s="136"/>
    </row>
    <row r="179" spans="1:34" customFormat="1" ht="12.6" customHeight="1" x14ac:dyDescent="0.25">
      <c r="A179" s="124"/>
      <c r="B179" s="124">
        <v>9</v>
      </c>
      <c r="C179" s="169" t="s">
        <v>236</v>
      </c>
      <c r="D179" s="170"/>
      <c r="E179" s="170"/>
      <c r="F179" s="170"/>
      <c r="G179" s="170"/>
      <c r="H179" s="170"/>
      <c r="I179" s="170"/>
      <c r="J179" s="170"/>
      <c r="K179" s="170"/>
      <c r="L179" s="170"/>
      <c r="M179" s="170"/>
      <c r="N179" s="170"/>
      <c r="O179" s="170"/>
      <c r="P179" s="170"/>
      <c r="Q179" s="135"/>
      <c r="R179" s="135"/>
      <c r="S179" s="135"/>
      <c r="T179" s="135"/>
      <c r="U179" s="136"/>
      <c r="V179" s="136"/>
      <c r="W179" s="136"/>
      <c r="X179" s="136"/>
      <c r="Y179" s="156"/>
      <c r="Z179" s="156"/>
      <c r="AA179" s="157"/>
      <c r="AB179" s="158"/>
      <c r="AC179" s="87"/>
      <c r="AD179" s="87"/>
      <c r="AE179" s="136"/>
      <c r="AF179" s="136"/>
      <c r="AG179" s="136"/>
      <c r="AH179" s="136"/>
    </row>
    <row r="180" spans="1:34" customFormat="1" ht="12.6" customHeight="1" x14ac:dyDescent="0.25">
      <c r="A180" s="124"/>
      <c r="B180" s="124">
        <v>10</v>
      </c>
      <c r="C180" s="169" t="s">
        <v>237</v>
      </c>
      <c r="D180" s="170"/>
      <c r="E180" s="170"/>
      <c r="F180" s="170"/>
      <c r="G180" s="170"/>
      <c r="H180" s="170"/>
      <c r="I180" s="170"/>
      <c r="J180" s="170"/>
      <c r="K180" s="170"/>
      <c r="L180" s="170"/>
      <c r="M180" s="170"/>
      <c r="N180" s="170"/>
      <c r="O180" s="170"/>
      <c r="P180" s="170"/>
      <c r="Q180" s="135"/>
      <c r="R180" s="135"/>
      <c r="S180" s="135"/>
      <c r="T180" s="135"/>
      <c r="U180" s="136"/>
      <c r="V180" s="136"/>
      <c r="W180" s="136"/>
      <c r="X180" s="136"/>
      <c r="Y180" s="156"/>
      <c r="Z180" s="156"/>
      <c r="AA180" s="157"/>
      <c r="AB180" s="158"/>
      <c r="AC180" s="87"/>
      <c r="AD180" s="87"/>
      <c r="AE180" s="136"/>
      <c r="AF180" s="136"/>
      <c r="AG180" s="136"/>
      <c r="AH180" s="136"/>
    </row>
    <row r="181" spans="1:34" customFormat="1" ht="12.6" customHeight="1" x14ac:dyDescent="0.25">
      <c r="A181" s="124"/>
      <c r="B181" s="124">
        <v>11</v>
      </c>
      <c r="C181" s="169" t="s">
        <v>238</v>
      </c>
      <c r="D181" s="170"/>
      <c r="E181" s="170"/>
      <c r="F181" s="170"/>
      <c r="G181" s="170"/>
      <c r="H181" s="170"/>
      <c r="I181" s="170"/>
      <c r="J181" s="170"/>
      <c r="K181" s="170"/>
      <c r="L181" s="170"/>
      <c r="M181" s="170"/>
      <c r="N181" s="170"/>
      <c r="O181" s="170"/>
      <c r="P181" s="170"/>
      <c r="Q181" s="135"/>
      <c r="R181" s="135"/>
      <c r="S181" s="135"/>
      <c r="T181" s="135"/>
      <c r="U181" s="136"/>
      <c r="V181" s="136"/>
      <c r="W181" s="136"/>
      <c r="X181" s="136"/>
      <c r="Y181" s="156"/>
      <c r="Z181" s="156"/>
      <c r="AA181" s="157"/>
      <c r="AB181" s="158"/>
      <c r="AC181" s="87"/>
      <c r="AD181" s="87"/>
      <c r="AE181" s="136"/>
      <c r="AF181" s="136"/>
      <c r="AG181" s="136"/>
      <c r="AH181" s="136"/>
    </row>
    <row r="182" spans="1:34" customFormat="1" ht="12.6" customHeight="1" x14ac:dyDescent="0.25">
      <c r="A182" s="124"/>
      <c r="B182" s="124">
        <v>12</v>
      </c>
      <c r="C182" s="169" t="s">
        <v>258</v>
      </c>
      <c r="D182" s="170"/>
      <c r="E182" s="170"/>
      <c r="F182" s="170"/>
      <c r="G182" s="170"/>
      <c r="H182" s="170"/>
      <c r="I182" s="170"/>
      <c r="J182" s="170"/>
      <c r="K182" s="170"/>
      <c r="L182" s="170"/>
      <c r="M182" s="170"/>
      <c r="N182" s="170"/>
      <c r="O182" s="170"/>
      <c r="P182" s="170"/>
      <c r="Q182" s="135"/>
      <c r="R182" s="135"/>
      <c r="S182" s="135"/>
      <c r="T182" s="135"/>
      <c r="U182" s="136"/>
      <c r="V182" s="136"/>
      <c r="W182" s="136"/>
      <c r="X182" s="136"/>
      <c r="Y182" s="136"/>
      <c r="Z182" s="136"/>
      <c r="AA182" s="136"/>
      <c r="AB182" s="136"/>
      <c r="AC182" s="136"/>
      <c r="AD182" s="136"/>
      <c r="AE182" s="136"/>
      <c r="AF182" s="136"/>
      <c r="AG182" s="136"/>
      <c r="AH182" s="136"/>
    </row>
    <row r="183" spans="1:34" customFormat="1" ht="12.6" customHeight="1" x14ac:dyDescent="0.25">
      <c r="A183" s="124"/>
      <c r="B183" s="124">
        <v>13</v>
      </c>
      <c r="C183" s="169" t="s">
        <v>239</v>
      </c>
      <c r="D183" s="170"/>
      <c r="E183" s="170"/>
      <c r="F183" s="170"/>
      <c r="G183" s="170"/>
      <c r="H183" s="170"/>
      <c r="I183" s="170"/>
      <c r="J183" s="170"/>
      <c r="K183" s="170"/>
      <c r="L183" s="170"/>
      <c r="M183" s="170"/>
      <c r="N183" s="170"/>
      <c r="O183" s="170"/>
      <c r="P183" s="170"/>
      <c r="Q183" s="135"/>
      <c r="R183" s="135"/>
      <c r="S183" s="135"/>
      <c r="T183" s="135"/>
      <c r="U183" s="136"/>
      <c r="V183" s="136"/>
      <c r="W183" s="136"/>
      <c r="X183" s="136"/>
      <c r="Y183" s="136"/>
      <c r="Z183" s="136"/>
      <c r="AA183" s="136"/>
      <c r="AB183" s="136"/>
      <c r="AC183" s="136"/>
      <c r="AD183" s="136"/>
      <c r="AE183" s="136"/>
      <c r="AF183" s="136"/>
      <c r="AG183" s="136"/>
      <c r="AH183" s="136"/>
    </row>
    <row r="184" spans="1:34" customFormat="1" ht="12.6" customHeight="1" x14ac:dyDescent="0.25">
      <c r="A184" s="124"/>
      <c r="B184" s="124">
        <v>14</v>
      </c>
      <c r="C184" s="169" t="s">
        <v>259</v>
      </c>
      <c r="D184" s="170"/>
      <c r="E184" s="170"/>
      <c r="F184" s="170"/>
      <c r="G184" s="170"/>
      <c r="H184" s="170"/>
      <c r="I184" s="170"/>
      <c r="J184" s="170"/>
      <c r="K184" s="170"/>
      <c r="L184" s="170"/>
      <c r="M184" s="170"/>
      <c r="N184" s="170"/>
      <c r="O184" s="170"/>
      <c r="P184" s="170"/>
      <c r="Q184" s="135"/>
      <c r="R184" s="135"/>
      <c r="S184" s="135"/>
      <c r="T184" s="135"/>
      <c r="U184" s="136"/>
      <c r="V184" s="136"/>
      <c r="W184" s="136"/>
      <c r="X184" s="136"/>
      <c r="Y184" s="136"/>
      <c r="Z184" s="136"/>
      <c r="AA184" s="136"/>
      <c r="AB184" s="136"/>
      <c r="AC184" s="136"/>
      <c r="AD184" s="136"/>
      <c r="AE184" s="136"/>
      <c r="AF184" s="136"/>
      <c r="AG184" s="136"/>
      <c r="AH184" s="136"/>
    </row>
    <row r="185" spans="1:34" customFormat="1" ht="12.6" customHeight="1" x14ac:dyDescent="0.25">
      <c r="A185" s="124"/>
      <c r="B185" s="124">
        <v>15</v>
      </c>
      <c r="C185" s="169" t="s">
        <v>260</v>
      </c>
      <c r="D185" s="170"/>
      <c r="E185" s="170"/>
      <c r="F185" s="170"/>
      <c r="G185" s="170"/>
      <c r="H185" s="170"/>
      <c r="I185" s="170"/>
      <c r="J185" s="170"/>
      <c r="K185" s="170"/>
      <c r="L185" s="170"/>
      <c r="M185" s="170"/>
      <c r="N185" s="170"/>
      <c r="O185" s="170"/>
      <c r="P185" s="170"/>
      <c r="Q185" s="135"/>
      <c r="R185" s="135"/>
      <c r="S185" s="135"/>
      <c r="T185" s="135"/>
      <c r="U185" s="136"/>
      <c r="V185" s="136"/>
      <c r="W185" s="136"/>
      <c r="X185" s="136"/>
      <c r="Y185" s="136"/>
      <c r="Z185" s="136"/>
      <c r="AA185" s="136"/>
      <c r="AB185" s="136"/>
      <c r="AC185" s="136"/>
      <c r="AD185" s="136"/>
      <c r="AE185" s="136"/>
      <c r="AF185" s="136"/>
      <c r="AG185" s="136"/>
      <c r="AH185" s="136"/>
    </row>
    <row r="186" spans="1:34" customFormat="1" ht="12.6" customHeight="1" x14ac:dyDescent="0.25">
      <c r="A186" s="124"/>
      <c r="B186" s="124">
        <v>16</v>
      </c>
      <c r="C186" s="169" t="s">
        <v>240</v>
      </c>
      <c r="D186" s="170"/>
      <c r="E186" s="170"/>
      <c r="F186" s="170"/>
      <c r="G186" s="170"/>
      <c r="H186" s="170"/>
      <c r="I186" s="170"/>
      <c r="J186" s="170"/>
      <c r="K186" s="170"/>
      <c r="L186" s="170"/>
      <c r="M186" s="170"/>
      <c r="N186" s="170"/>
      <c r="O186" s="170"/>
      <c r="P186" s="170"/>
      <c r="Q186" s="135"/>
      <c r="R186" s="135"/>
      <c r="S186" s="135"/>
      <c r="T186" s="135"/>
      <c r="U186" s="136"/>
      <c r="V186" s="136"/>
      <c r="W186" s="136"/>
      <c r="X186" s="136"/>
      <c r="Y186" s="136"/>
      <c r="Z186" s="136"/>
      <c r="AA186" s="136"/>
      <c r="AB186" s="136"/>
      <c r="AC186" s="136"/>
      <c r="AD186" s="136"/>
      <c r="AE186" s="136"/>
      <c r="AF186" s="136"/>
      <c r="AG186" s="136"/>
      <c r="AH186" s="136"/>
    </row>
    <row r="187" spans="1:34" customFormat="1" ht="12.6" customHeight="1" x14ac:dyDescent="0.25">
      <c r="A187" s="124"/>
      <c r="B187" s="124">
        <v>17</v>
      </c>
      <c r="C187" s="169" t="s">
        <v>261</v>
      </c>
      <c r="D187" s="170"/>
      <c r="E187" s="170"/>
      <c r="F187" s="170"/>
      <c r="G187" s="170"/>
      <c r="H187" s="170"/>
      <c r="I187" s="170"/>
      <c r="J187" s="170"/>
      <c r="K187" s="170"/>
      <c r="L187" s="170"/>
      <c r="M187" s="170"/>
      <c r="N187" s="170"/>
      <c r="O187" s="170"/>
      <c r="P187" s="170"/>
      <c r="Q187" s="135"/>
      <c r="R187" s="135"/>
      <c r="S187" s="135"/>
      <c r="T187" s="135"/>
      <c r="U187" s="136"/>
      <c r="V187" s="136"/>
      <c r="W187" s="136"/>
      <c r="X187" s="136"/>
      <c r="Y187" s="136"/>
      <c r="Z187" s="136"/>
      <c r="AA187" s="136"/>
      <c r="AB187" s="136"/>
      <c r="AC187" s="136"/>
      <c r="AD187" s="136"/>
      <c r="AE187" s="136"/>
      <c r="AF187" s="136"/>
      <c r="AG187" s="136"/>
      <c r="AH187" s="136"/>
    </row>
    <row r="188" spans="1:34" customFormat="1" ht="12.6" customHeight="1" x14ac:dyDescent="0.25">
      <c r="A188" s="124"/>
      <c r="B188" s="124">
        <v>18</v>
      </c>
      <c r="C188" s="169" t="s">
        <v>241</v>
      </c>
      <c r="D188" s="170"/>
      <c r="E188" s="170"/>
      <c r="F188" s="170"/>
      <c r="G188" s="170"/>
      <c r="H188" s="170"/>
      <c r="I188" s="170"/>
      <c r="J188" s="170"/>
      <c r="K188" s="170"/>
      <c r="L188" s="170"/>
      <c r="M188" s="170"/>
      <c r="N188" s="170"/>
      <c r="O188" s="170"/>
      <c r="P188" s="170"/>
      <c r="Q188" s="135"/>
      <c r="R188" s="135"/>
      <c r="S188" s="135"/>
      <c r="T188" s="135"/>
      <c r="U188" s="136"/>
      <c r="V188" s="136"/>
      <c r="W188" s="136"/>
      <c r="X188" s="136"/>
      <c r="Y188" s="136"/>
      <c r="Z188" s="136"/>
      <c r="AA188" s="136"/>
      <c r="AB188" s="136"/>
      <c r="AC188" s="136"/>
      <c r="AD188" s="136"/>
      <c r="AE188" s="136"/>
      <c r="AF188" s="136"/>
      <c r="AG188" s="136"/>
      <c r="AH188" s="136"/>
    </row>
    <row r="189" spans="1:34" customFormat="1" ht="12.6" customHeight="1" x14ac:dyDescent="0.25">
      <c r="A189" s="124"/>
      <c r="B189" s="124">
        <v>19</v>
      </c>
      <c r="C189" s="169" t="s">
        <v>242</v>
      </c>
      <c r="D189" s="170"/>
      <c r="E189" s="170"/>
      <c r="F189" s="170"/>
      <c r="G189" s="170"/>
      <c r="H189" s="170"/>
      <c r="I189" s="170"/>
      <c r="J189" s="170"/>
      <c r="K189" s="170"/>
      <c r="L189" s="170"/>
      <c r="M189" s="170"/>
      <c r="N189" s="170"/>
      <c r="O189" s="170"/>
      <c r="P189" s="170"/>
      <c r="Q189" s="135"/>
      <c r="R189" s="135"/>
      <c r="S189" s="135"/>
      <c r="T189" s="135"/>
      <c r="U189" s="136"/>
      <c r="V189" s="136"/>
      <c r="W189" s="136"/>
      <c r="X189" s="136"/>
      <c r="Y189" s="136"/>
      <c r="Z189" s="136"/>
      <c r="AA189" s="136"/>
      <c r="AB189" s="136"/>
      <c r="AC189" s="136"/>
      <c r="AD189" s="136"/>
      <c r="AE189" s="136"/>
      <c r="AF189" s="136"/>
      <c r="AG189" s="136"/>
      <c r="AH189" s="136"/>
    </row>
    <row r="190" spans="1:34" customFormat="1" ht="12.6" customHeight="1" x14ac:dyDescent="0.25">
      <c r="A190" s="124"/>
      <c r="B190" s="124">
        <v>20</v>
      </c>
      <c r="C190" s="169" t="s">
        <v>262</v>
      </c>
      <c r="D190" s="170"/>
      <c r="E190" s="170"/>
      <c r="F190" s="170"/>
      <c r="G190" s="170"/>
      <c r="H190" s="170"/>
      <c r="I190" s="170"/>
      <c r="J190" s="170"/>
      <c r="K190" s="170"/>
      <c r="L190" s="170"/>
      <c r="M190" s="170"/>
      <c r="N190" s="170"/>
      <c r="O190" s="170"/>
      <c r="P190" s="170"/>
      <c r="Q190" s="135"/>
      <c r="R190" s="135"/>
      <c r="S190" s="135"/>
      <c r="T190" s="135"/>
      <c r="U190" s="136"/>
      <c r="V190" s="136"/>
      <c r="W190" s="136"/>
      <c r="X190" s="136"/>
      <c r="Y190" s="136"/>
      <c r="Z190" s="136"/>
      <c r="AA190" s="136"/>
      <c r="AB190" s="136"/>
      <c r="AC190" s="136"/>
      <c r="AD190" s="136"/>
      <c r="AE190" s="136"/>
      <c r="AF190" s="136"/>
      <c r="AG190" s="136"/>
      <c r="AH190" s="136"/>
    </row>
    <row r="191" spans="1:34" customFormat="1" ht="21" customHeight="1" x14ac:dyDescent="0.25">
      <c r="A191" s="124"/>
      <c r="B191" s="124">
        <v>21</v>
      </c>
      <c r="C191" s="169" t="s">
        <v>243</v>
      </c>
      <c r="D191" s="170"/>
      <c r="E191" s="170"/>
      <c r="F191" s="170"/>
      <c r="G191" s="170"/>
      <c r="H191" s="170"/>
      <c r="I191" s="170"/>
      <c r="J191" s="170"/>
      <c r="K191" s="170"/>
      <c r="L191" s="170"/>
      <c r="M191" s="170"/>
      <c r="N191" s="170"/>
      <c r="O191" s="170"/>
      <c r="P191" s="170"/>
      <c r="Q191" s="135"/>
      <c r="R191" s="135"/>
      <c r="S191" s="135"/>
      <c r="T191" s="135"/>
      <c r="U191" s="136"/>
      <c r="V191" s="136"/>
      <c r="W191" s="136"/>
      <c r="X191" s="136"/>
      <c r="Y191" s="136"/>
      <c r="Z191" s="136"/>
      <c r="AA191" s="136"/>
      <c r="AB191" s="136"/>
      <c r="AC191" s="136"/>
      <c r="AD191" s="136"/>
      <c r="AE191" s="136"/>
      <c r="AF191" s="136"/>
      <c r="AG191" s="136"/>
      <c r="AH191" s="136"/>
    </row>
    <row r="192" spans="1:34" customFormat="1" ht="12.6" customHeight="1" x14ac:dyDescent="0.25">
      <c r="A192" s="137"/>
      <c r="B192" s="124">
        <v>22</v>
      </c>
      <c r="C192" s="169" t="s">
        <v>244</v>
      </c>
      <c r="D192" s="170"/>
      <c r="E192" s="170"/>
      <c r="F192" s="170"/>
      <c r="G192" s="170"/>
      <c r="H192" s="170"/>
      <c r="I192" s="170"/>
      <c r="J192" s="170"/>
      <c r="K192" s="170"/>
      <c r="L192" s="170"/>
      <c r="M192" s="170"/>
      <c r="N192" s="170"/>
      <c r="O192" s="170"/>
      <c r="P192" s="170"/>
      <c r="Q192" s="135"/>
      <c r="R192" s="135"/>
      <c r="S192" s="135"/>
      <c r="T192" s="135"/>
      <c r="U192" s="136"/>
      <c r="V192" s="136"/>
      <c r="W192" s="136"/>
      <c r="X192" s="136"/>
      <c r="Y192" s="136"/>
      <c r="Z192" s="136"/>
      <c r="AA192" s="136"/>
      <c r="AB192" s="136"/>
      <c r="AC192" s="136"/>
      <c r="AD192" s="136"/>
      <c r="AE192" s="136"/>
      <c r="AF192" s="136"/>
      <c r="AG192" s="136"/>
      <c r="AH192" s="136"/>
    </row>
    <row r="193" spans="1:20" customFormat="1" x14ac:dyDescent="0.25">
      <c r="A193" s="138"/>
      <c r="B193" s="137"/>
      <c r="C193" s="139"/>
      <c r="D193" s="139"/>
      <c r="E193" s="137"/>
      <c r="F193" s="140"/>
      <c r="G193" s="141"/>
      <c r="H193" s="140"/>
      <c r="I193" s="141"/>
      <c r="J193" s="140"/>
      <c r="K193" s="141"/>
      <c r="L193" s="140"/>
      <c r="M193" s="141"/>
      <c r="N193" s="140"/>
      <c r="O193" s="141"/>
      <c r="P193" s="142"/>
      <c r="Q193" s="142"/>
      <c r="R193" s="142"/>
      <c r="S193" s="142"/>
      <c r="T193" s="142"/>
    </row>
    <row r="194" spans="1:20" customFormat="1" x14ac:dyDescent="0.25">
      <c r="A194" s="138" t="s">
        <v>245</v>
      </c>
      <c r="C194" s="143"/>
      <c r="D194" s="143"/>
      <c r="E194" s="129"/>
      <c r="F194" s="144"/>
      <c r="G194" s="129"/>
      <c r="H194" s="144"/>
      <c r="I194" s="129"/>
      <c r="J194" s="144"/>
      <c r="K194" s="129"/>
      <c r="L194" s="145"/>
      <c r="M194" s="146"/>
      <c r="P194" s="142"/>
      <c r="Q194" s="142"/>
      <c r="R194" s="142"/>
      <c r="S194" s="142"/>
      <c r="T194" s="142"/>
    </row>
    <row r="195" spans="1:20" customFormat="1" ht="6" customHeight="1" x14ac:dyDescent="0.25">
      <c r="A195" s="147"/>
      <c r="C195" s="147"/>
      <c r="D195" s="148"/>
      <c r="E195" s="129"/>
      <c r="F195" s="144"/>
      <c r="G195" s="129"/>
      <c r="H195" s="144"/>
      <c r="I195" s="129"/>
      <c r="J195" s="144"/>
      <c r="K195" s="129"/>
      <c r="L195" s="145"/>
      <c r="M195" s="146"/>
      <c r="P195" s="142"/>
      <c r="Q195" s="142"/>
      <c r="R195" s="142"/>
      <c r="S195" s="142"/>
      <c r="T195" s="142"/>
    </row>
    <row r="196" spans="1:20" customFormat="1" ht="44.25" customHeight="1" x14ac:dyDescent="0.25">
      <c r="A196" s="182" t="s">
        <v>246</v>
      </c>
      <c r="B196" s="182"/>
      <c r="C196" s="182"/>
      <c r="D196" s="182"/>
      <c r="E196" s="182"/>
      <c r="F196" s="182"/>
      <c r="G196" s="182"/>
      <c r="H196" s="182"/>
      <c r="I196" s="182"/>
      <c r="J196" s="182"/>
      <c r="K196" s="182"/>
      <c r="L196" s="182"/>
      <c r="M196" s="182"/>
      <c r="N196" s="182"/>
      <c r="O196" s="182"/>
      <c r="P196" s="142"/>
      <c r="Q196" s="142"/>
      <c r="R196" s="142"/>
      <c r="S196" s="142"/>
      <c r="T196" s="142"/>
    </row>
    <row r="197" spans="1:20" customFormat="1" ht="24" customHeight="1" x14ac:dyDescent="0.25">
      <c r="A197" s="182" t="s">
        <v>247</v>
      </c>
      <c r="B197" s="182"/>
      <c r="C197" s="182"/>
      <c r="D197" s="182"/>
      <c r="E197" s="182"/>
      <c r="F197" s="182"/>
      <c r="G197" s="182"/>
      <c r="H197" s="182"/>
      <c r="I197" s="182"/>
      <c r="J197" s="182"/>
      <c r="K197" s="182"/>
      <c r="L197" s="182"/>
      <c r="M197" s="182"/>
      <c r="N197" s="182"/>
      <c r="O197" s="182"/>
      <c r="P197" s="142"/>
      <c r="Q197" s="142"/>
      <c r="R197" s="142"/>
      <c r="S197" s="142"/>
      <c r="T197" s="142"/>
    </row>
    <row r="198" spans="1:20" customFormat="1" ht="26.25" customHeight="1" x14ac:dyDescent="0.25">
      <c r="A198" s="182" t="s">
        <v>248</v>
      </c>
      <c r="B198" s="182"/>
      <c r="C198" s="182"/>
      <c r="D198" s="182"/>
      <c r="E198" s="182"/>
      <c r="F198" s="182"/>
      <c r="G198" s="182"/>
      <c r="H198" s="182"/>
      <c r="I198" s="182"/>
      <c r="J198" s="182"/>
      <c r="K198" s="182"/>
      <c r="L198" s="182"/>
      <c r="M198" s="182"/>
      <c r="N198" s="182"/>
      <c r="O198" s="182"/>
      <c r="P198" s="142"/>
      <c r="Q198" s="142"/>
      <c r="R198" s="142"/>
      <c r="S198" s="142"/>
      <c r="T198" s="142"/>
    </row>
    <row r="199" spans="1:20" customFormat="1" ht="24" customHeight="1" x14ac:dyDescent="0.25">
      <c r="A199" s="182" t="s">
        <v>249</v>
      </c>
      <c r="B199" s="182"/>
      <c r="C199" s="182"/>
      <c r="D199" s="182"/>
      <c r="E199" s="182"/>
      <c r="F199" s="182"/>
      <c r="G199" s="182"/>
      <c r="H199" s="182"/>
      <c r="I199" s="182"/>
      <c r="J199" s="182"/>
      <c r="K199" s="182"/>
      <c r="L199" s="182"/>
      <c r="M199" s="182"/>
      <c r="N199" s="182"/>
      <c r="O199" s="182"/>
      <c r="P199" s="142"/>
      <c r="Q199" s="142"/>
      <c r="R199" s="142"/>
      <c r="S199" s="142"/>
      <c r="T199" s="142"/>
    </row>
    <row r="200" spans="1:20" customFormat="1" ht="14.4" customHeight="1" x14ac:dyDescent="0.25">
      <c r="A200" s="182" t="s">
        <v>250</v>
      </c>
      <c r="B200" s="182"/>
      <c r="C200" s="182"/>
      <c r="D200" s="182"/>
      <c r="E200" s="182"/>
      <c r="F200" s="182"/>
      <c r="G200" s="182"/>
      <c r="H200" s="182"/>
      <c r="I200" s="182"/>
      <c r="J200" s="182"/>
      <c r="K200" s="182"/>
      <c r="L200" s="182"/>
      <c r="M200" s="182"/>
      <c r="N200" s="182"/>
      <c r="O200" s="182"/>
      <c r="P200" s="142"/>
      <c r="Q200" s="142"/>
      <c r="R200" s="142"/>
      <c r="S200" s="142"/>
      <c r="T200" s="142"/>
    </row>
    <row r="201" spans="1:20" customFormat="1" ht="25.5" customHeight="1" x14ac:dyDescent="0.25">
      <c r="A201" s="182" t="s">
        <v>251</v>
      </c>
      <c r="B201" s="182"/>
      <c r="C201" s="182"/>
      <c r="D201" s="182"/>
      <c r="E201" s="182"/>
      <c r="F201" s="182"/>
      <c r="G201" s="182"/>
      <c r="H201" s="182"/>
      <c r="I201" s="182"/>
      <c r="J201" s="182"/>
      <c r="K201" s="182"/>
      <c r="L201" s="182"/>
      <c r="M201" s="182"/>
      <c r="N201" s="182"/>
      <c r="O201" s="182"/>
      <c r="P201" s="142"/>
      <c r="Q201" s="142"/>
      <c r="R201" s="142"/>
      <c r="S201" s="142"/>
      <c r="T201" s="142"/>
    </row>
    <row r="202" spans="1:20" customFormat="1" ht="23.25" customHeight="1" x14ac:dyDescent="0.25">
      <c r="A202" s="182" t="s">
        <v>252</v>
      </c>
      <c r="B202" s="182"/>
      <c r="C202" s="182"/>
      <c r="D202" s="182"/>
      <c r="E202" s="182"/>
      <c r="F202" s="182"/>
      <c r="G202" s="182"/>
      <c r="H202" s="182"/>
      <c r="I202" s="182"/>
      <c r="J202" s="182"/>
      <c r="K202" s="182"/>
      <c r="L202" s="182"/>
      <c r="M202" s="182"/>
      <c r="N202" s="182"/>
      <c r="O202" s="182"/>
      <c r="P202" s="142"/>
      <c r="Q202" s="142"/>
      <c r="R202" s="142"/>
      <c r="S202" s="142"/>
      <c r="T202" s="142"/>
    </row>
    <row r="203" spans="1:20" customFormat="1" ht="24.75" customHeight="1" x14ac:dyDescent="0.25">
      <c r="A203" s="169" t="s">
        <v>253</v>
      </c>
      <c r="B203" s="169"/>
      <c r="C203" s="169"/>
      <c r="D203" s="169"/>
      <c r="E203" s="169"/>
      <c r="F203" s="169"/>
      <c r="G203" s="169"/>
      <c r="H203" s="169"/>
      <c r="I203" s="169"/>
      <c r="J203" s="169"/>
      <c r="K203" s="169"/>
      <c r="L203" s="169"/>
      <c r="M203" s="169"/>
      <c r="N203" s="169"/>
      <c r="O203" s="169"/>
      <c r="P203" s="142"/>
      <c r="Q203" s="142"/>
      <c r="R203" s="142"/>
      <c r="S203" s="142"/>
      <c r="T203" s="142"/>
    </row>
    <row r="204" spans="1:20" customFormat="1" ht="12" customHeight="1" x14ac:dyDescent="0.25">
      <c r="A204" s="140"/>
      <c r="C204" s="149"/>
      <c r="D204" s="149"/>
      <c r="E204" s="150"/>
      <c r="F204" s="149"/>
      <c r="G204" s="150"/>
      <c r="H204" s="149"/>
      <c r="I204" s="150"/>
      <c r="J204" s="149"/>
      <c r="K204" s="150"/>
      <c r="L204" s="151"/>
      <c r="M204" s="152"/>
      <c r="P204" s="142"/>
      <c r="Q204" s="142"/>
      <c r="R204" s="142"/>
      <c r="S204" s="142"/>
      <c r="T204" s="142"/>
    </row>
    <row r="205" spans="1:20" customFormat="1" ht="12" customHeight="1" x14ac:dyDescent="0.25">
      <c r="A205" s="183" t="s">
        <v>254</v>
      </c>
      <c r="B205" s="183"/>
      <c r="C205" s="183"/>
      <c r="D205" s="183"/>
      <c r="E205" s="183"/>
      <c r="F205" s="183"/>
      <c r="G205" s="183"/>
      <c r="H205" s="183"/>
      <c r="I205" s="183"/>
      <c r="J205" s="183"/>
      <c r="K205" s="183"/>
      <c r="L205" s="151"/>
      <c r="M205" s="152"/>
      <c r="P205" s="142"/>
      <c r="Q205" s="142"/>
      <c r="R205" s="142"/>
      <c r="S205" s="142"/>
      <c r="T205" s="142"/>
    </row>
    <row r="206" spans="1:20" customFormat="1" ht="69" customHeight="1" x14ac:dyDescent="0.25">
      <c r="A206" s="169" t="s">
        <v>255</v>
      </c>
      <c r="B206" s="169"/>
      <c r="C206" s="169"/>
      <c r="D206" s="169"/>
      <c r="E206" s="169"/>
      <c r="F206" s="169"/>
      <c r="G206" s="169"/>
      <c r="H206" s="169"/>
      <c r="I206" s="169"/>
      <c r="J206" s="169"/>
      <c r="K206" s="169"/>
      <c r="L206" s="169"/>
      <c r="M206" s="169"/>
      <c r="N206" s="169"/>
      <c r="O206" s="169"/>
      <c r="P206" s="142"/>
      <c r="Q206" s="142"/>
      <c r="R206" s="142"/>
      <c r="S206" s="142"/>
      <c r="T206" s="142"/>
    </row>
    <row r="207" spans="1:20" customFormat="1" x14ac:dyDescent="0.25">
      <c r="D207" s="148"/>
      <c r="E207" s="153"/>
      <c r="F207" s="154"/>
      <c r="G207" s="153"/>
      <c r="H207" s="154"/>
      <c r="I207" s="153"/>
      <c r="J207" s="154"/>
      <c r="K207" s="153"/>
      <c r="L207" s="145"/>
      <c r="M207" s="146"/>
      <c r="P207" s="142"/>
      <c r="Q207" s="142"/>
      <c r="R207" s="142"/>
      <c r="S207" s="142"/>
      <c r="T207" s="142"/>
    </row>
  </sheetData>
  <sheetProtection selectLockedCells="1"/>
  <mergeCells count="37">
    <mergeCell ref="A206:O206"/>
    <mergeCell ref="A199:O199"/>
    <mergeCell ref="A200:O200"/>
    <mergeCell ref="A201:O201"/>
    <mergeCell ref="A202:O202"/>
    <mergeCell ref="A203:O203"/>
    <mergeCell ref="A205:K205"/>
    <mergeCell ref="A198:O198"/>
    <mergeCell ref="C184:P184"/>
    <mergeCell ref="C185:P185"/>
    <mergeCell ref="C186:P186"/>
    <mergeCell ref="C187:P187"/>
    <mergeCell ref="C188:P188"/>
    <mergeCell ref="C189:P189"/>
    <mergeCell ref="C190:P190"/>
    <mergeCell ref="C191:P191"/>
    <mergeCell ref="C192:P192"/>
    <mergeCell ref="A196:O196"/>
    <mergeCell ref="A197:O197"/>
    <mergeCell ref="C183:P183"/>
    <mergeCell ref="C172:P172"/>
    <mergeCell ref="C173:P173"/>
    <mergeCell ref="C174:P174"/>
    <mergeCell ref="C175:P175"/>
    <mergeCell ref="C176:P176"/>
    <mergeCell ref="C177:P177"/>
    <mergeCell ref="C178:P178"/>
    <mergeCell ref="C179:P179"/>
    <mergeCell ref="C180:P180"/>
    <mergeCell ref="C181:P181"/>
    <mergeCell ref="C182:P182"/>
    <mergeCell ref="C171:P171"/>
    <mergeCell ref="G6:M6"/>
    <mergeCell ref="C8:D8"/>
    <mergeCell ref="C10:D10"/>
    <mergeCell ref="C11:D11"/>
    <mergeCell ref="B168:N168"/>
  </mergeCells>
  <conditionalFormatting sqref="AD19:AD181">
    <cfRule type="containsText" dxfId="0" priority="1" operator="containsText" text="f">
      <formula>NOT(ISERROR(SEARCH("f",AD19)))</formula>
    </cfRule>
  </conditionalFormatting>
  <dataValidations count="1">
    <dataValidation type="list" allowBlank="1" showInputMessage="1" showErrorMessage="1" sqref="G6:M6">
      <formula1>$A$17:$A$163</formula1>
    </dataValidation>
  </dataValidations>
  <hyperlinks>
    <hyperlink ref="B168:N168" r:id="rId1" display="http://unstats.un.org/unsd/environment/questionnaire.htm"/>
  </hyperlinks>
  <pageMargins left="0.5" right="0.5" top="0.5" bottom="0.5" header="0.5" footer="0.5"/>
  <pageSetup scale="76" fitToWidth="0" fitToHeight="0" orientation="portrait"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MWT_SelCities</vt:lpstr>
      <vt:lpstr>MWT_SelCities!Print_Area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Carrington</dc:creator>
  <cp:lastModifiedBy>Marcus Newbury</cp:lastModifiedBy>
  <cp:lastPrinted>2016-11-14T16:34:12Z</cp:lastPrinted>
  <dcterms:created xsi:type="dcterms:W3CDTF">2016-08-29T18:35:15Z</dcterms:created>
  <dcterms:modified xsi:type="dcterms:W3CDTF">2016-11-17T14:23:35Z</dcterms:modified>
</cp:coreProperties>
</file>